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8820" activeTab="0"/>
  </bookViews>
  <sheets>
    <sheet name="на 01.04.2024" sheetId="1" r:id="rId1"/>
  </sheets>
  <definedNames>
    <definedName name="_xlnm.Print_Titles" localSheetId="0">'на 01.04.2024'!$6:$6</definedName>
    <definedName name="_xlnm.Print_Area" localSheetId="0">'на 01.04.2024'!$A:$E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<sst xmlns="http://schemas.openxmlformats.org/spreadsheetml/2006/main" count="138" uniqueCount="133">
  <si>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</si>
  <si>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</si>
  <si>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</si>
  <si>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</si>
  <si>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</si>
  <si>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</si>
  <si>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</si>
  <si>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</si>
  <si>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</si>
  <si>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</si>
  <si>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</si>
  <si>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</si>
  <si>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</si>
  <si>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</si>
  <si>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</si>
  <si>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</si>
  <si>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</si>
  <si>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</si>
  <si>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</si>
  <si>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</si>
  <si>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</si>
  <si>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</si>
  <si>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</si>
  <si>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</si>
  <si>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</si>
  <si>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</si>
  <si>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</si>
  <si>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</si>
  <si>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</si>
  <si>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</si>
  <si>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</si>
  <si>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</si>
  <si>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</si>
  <si>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</si>
  <si>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</si>
  <si>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</si>
  <si>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</si>
  <si>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</si>
  <si>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</si>
  <si>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</si>
  <si>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</si>
  <si>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</si>
  <si>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</si>
  <si>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</si>
  <si>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</si>
  <si>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</si>
  <si>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</si>
  <si>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</si>
  <si>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</si>
  <si>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</si>
  <si>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</si>
  <si>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</si>
  <si>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</si>
  <si>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</si>
  <si>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</si>
  <si>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</si>
  <si>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</si>
  <si>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</si>
  <si>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</si>
  <si>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</si>
  <si>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</si>
  <si>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</si>
  <si>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</si>
  <si>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</si>
  <si>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</si>
  <si>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</si>
  <si>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</si>
  <si>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</si>
  <si>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</si>
  <si>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</si>
  <si>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</si>
  <si>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</si>
  <si>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</si>
  <si>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</si>
  <si>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</si>
  <si>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</si>
  <si>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</si>
  <si>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</si>
  <si>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</si>
  <si>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</si>
  <si>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</si>
  <si>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</si>
  <si>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</si>
  <si>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</si>
  <si>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</si>
  <si>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</si>
  <si>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</si>
  <si>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</si>
  <si>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</si>
  <si>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</si>
  <si>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</si>
  <si>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</si>
  <si>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</si>
  <si>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</si>
  <si>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</si>
  <si>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</si>
  <si>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</si>
  <si>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</si>
  <si>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</si>
  <si>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</si>
  <si>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</si>
  <si>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</si>
  <si>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</si>
  <si>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</si>
  <si>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</si>
  <si>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</si>
  <si>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</si>
  <si>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</si>
  <si>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</si>
  <si>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</si>
  <si>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</si>
  <si>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</si>
  <si>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</si>
  <si>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</si>
  <si>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</si>
  <si>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</si>
  <si>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</si>
  <si>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</si>
  <si>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</si>
  <si>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000 1 17 15020 04 0000 150</t>
  </si>
  <si>
    <t>000 1 13 02064 04 0000 130</t>
  </si>
  <si>
    <t>Сведения об исполнении бюджета бюджета города Нижневартовска по доходам за 1 квартал 2024 года в сравнении с 1 кварталом 2023 года</t>
  </si>
  <si>
    <t>050 2 19 00000 04 0000 150</t>
  </si>
  <si>
    <t>040 1 11 09000 00 0000 120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</si>
  <si>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</si>
  <si>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более чем 
в 2 раза</t>
  </si>
  <si>
    <t>более чем 
в 42 раза</t>
  </si>
  <si>
    <t>более чем 
в 75 раз</t>
  </si>
  <si>
    <t>Приложение 1.1</t>
  </si>
  <si>
    <t>тыс. рублей</t>
  </si>
  <si>
    <t>Исполнено на 01.04.2023</t>
  </si>
  <si>
    <t>Исполнено на 01.04.2024</t>
  </si>
  <si>
    <t>Темп роста/снижения 
исполнения на 01.04.2024 
к исполнению на
01.04.2023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</si>
</sst>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46" fillId="35" borderId="0" xfId="0" applyFont="1" applyFill="1" applyAlignment="1">
      <alignment/>
    </xf>
    <xf numFmtId="4" fontId="4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justify" vertical="center" wrapText="1"/>
    </xf>
    <xf numFmtId="0" fontId="2" fillId="33" borderId="11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center" wrapText="1"/>
    </xf>
    <xf numFmtId="4" fontId="2" fillId="35" borderId="11" xfId="0" applyNumberFormat="1" applyFont="1" applyFill="1" applyBorder="1" applyAlignment="1">
      <alignment horizontal="right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/>
    </xf>
    <xf numFmtId="0" fontId="2" fillId="33" borderId="13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justify" vertical="center" wrapText="1"/>
    </xf>
    <xf numFmtId="0" fontId="3" fillId="33" borderId="11" xfId="0" applyNumberFormat="1" applyFont="1" applyFill="1" applyBorder="1" applyAlignment="1">
      <alignment vertical="center"/>
    </xf>
    <xf numFmtId="0" fontId="3" fillId="35" borderId="11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140625" defaultRowHeight="15"/>
  <cols>
    <col min="1" max="1" width="34.00390625" style="5" customWidth="1"/>
    <col min="2" max="2" width="88.57421875" style="5" customWidth="1"/>
    <col min="3" max="3" width="27.140625" style="7" customWidth="1"/>
    <col min="4" max="4" width="27.140625" style="5" customWidth="1"/>
    <col min="5" max="5" width="30.7109375" style="7" customWidth="1"/>
    <col min="6" max="7" width="15.140625" style="7" customWidth="1"/>
    <col min="8" max="10" width="9.140625" style="7" customWidth="1"/>
    <col min="11" max="11" width="12.57421875" style="7" customWidth="1"/>
    <col min="12" max="16384" width="9.140625" style="7" customWidth="1"/>
  </cols>
  <sheetData>
    <row r="1" ht="15.75">
      <c r="E1" s="14" t="s">
        <v>128</v>
      </c>
    </row>
    <row r="3" spans="1:5" s="5" customFormat="1" ht="31.5" customHeight="1">
      <c r="A3" s="43" t="s">
        <v>121</v>
      </c>
      <c r="B3" s="43"/>
      <c r="C3" s="43"/>
      <c r="D3" s="43"/>
      <c r="E3" s="43"/>
    </row>
    <row r="4" spans="1:4" ht="15.75">
      <c r="A4" s="42"/>
      <c r="B4" s="42"/>
      <c r="C4" s="42"/>
      <c r="D4" s="42"/>
    </row>
    <row r="5" spans="1:5" ht="18.75">
      <c r="A5" s="9"/>
      <c r="B5" s="9"/>
      <c r="C5" s="10"/>
      <c r="D5" s="11"/>
      <c r="E5" s="15" t="s">
        <v>129</v>
      </c>
    </row>
    <row r="6" spans="1:5" s="5" customFormat="1" ht="99.75" customHeight="1">
      <c r="A6" s="6" t="s">
        <v>0</v>
      </c>
      <c r="B6" s="6" t="s">
        <v>1</v>
      </c>
      <c r="C6" s="8" t="s">
        <v>130</v>
      </c>
      <c r="D6" s="6" t="s">
        <v>131</v>
      </c>
      <c r="E6" s="6" t="s">
        <v>132</v>
      </c>
    </row>
    <row r="7" spans="1:6" ht="27" customHeight="1">
      <c r="A7" s="32"/>
      <c r="B7" s="19" t="s">
        <v>2</v>
      </c>
      <c r="C7" s="34">
        <f>SUM(C8,C23)</f>
        <v>1536302.5499999998</v>
      </c>
      <c r="D7" s="34">
        <f>SUM(D8,D23)</f>
        <v>2074123.3699999999</v>
      </c>
      <c r="E7" s="34">
        <f>D7/C7*100</f>
        <v>135.00748078560437</v>
      </c>
      <c r="F7" s="13"/>
    </row>
    <row r="8" spans="1:6" s="12" customFormat="1" ht="27" customHeight="1">
      <c r="A8" s="33"/>
      <c r="B8" s="21" t="s">
        <v>102</v>
      </c>
      <c r="C8" s="35">
        <f>SUM(C9,C10,C12,C17,C21:C22)</f>
        <v>1405985.38</v>
      </c>
      <c r="D8" s="35">
        <f>SUM(D9,D10,D12,D17,D21:D22)</f>
        <v>1910580.13</v>
      </c>
      <c r="E8" s="35">
        <f>D8/C8*100</f>
        <v>135.88904672678746</v>
      </c>
      <c r="F8" s="13"/>
    </row>
    <row r="9" spans="1:6" ht="30.75" customHeight="1">
      <c r="A9" s="16" t="s">
        <v>3</v>
      </c>
      <c r="B9" s="17" t="s">
        <v>4</v>
      </c>
      <c r="C9" s="36">
        <v>1168889.24</v>
      </c>
      <c r="D9" s="37">
        <v>1502163.8399999999</v>
      </c>
      <c r="E9" s="36">
        <f>D9/C9*100</f>
        <v>128.5120769868666</v>
      </c>
      <c r="F9" s="13"/>
    </row>
    <row r="10" spans="1:6" ht="37.5">
      <c r="A10" s="18" t="s">
        <v>62</v>
      </c>
      <c r="B10" s="19" t="s">
        <v>63</v>
      </c>
      <c r="C10" s="34">
        <f>C11</f>
        <v>9338.88</v>
      </c>
      <c r="D10" s="34">
        <f>D11</f>
        <v>12611.060000000001</v>
      </c>
      <c r="E10" s="34">
        <f>D10/C10*100</f>
        <v>135.03824869791669</v>
      </c>
      <c r="F10" s="13"/>
    </row>
    <row r="11" spans="1:6" ht="37.5">
      <c r="A11" s="16" t="s">
        <v>64</v>
      </c>
      <c r="B11" s="17" t="s">
        <v>65</v>
      </c>
      <c r="C11" s="36">
        <v>9338.88</v>
      </c>
      <c r="D11" s="37">
        <v>12611.060000000001</v>
      </c>
      <c r="E11" s="36">
        <f>D11/C11*100</f>
        <v>135.03824869791669</v>
      </c>
      <c r="F11" s="13"/>
    </row>
    <row r="12" spans="1:6" ht="37.5">
      <c r="A12" s="18" t="s">
        <v>5</v>
      </c>
      <c r="B12" s="19" t="s">
        <v>6</v>
      </c>
      <c r="C12" s="34">
        <f>SUM(C13:C16)</f>
        <v>143944.01</v>
      </c>
      <c r="D12" s="34">
        <f>SUM(D13:D16)</f>
        <v>301635.38</v>
      </c>
      <c r="E12" s="34" t="s">
        <v>125</v>
      </c>
      <c r="F12" s="13"/>
    </row>
    <row r="13" spans="1:6" ht="37.5">
      <c r="A13" s="16" t="s">
        <v>7</v>
      </c>
      <c r="B13" s="17" t="s">
        <v>8</v>
      </c>
      <c r="C13" s="36">
        <v>166003.91</v>
      </c>
      <c r="D13" s="37">
        <v>267194.25</v>
      </c>
      <c r="E13" s="36">
        <f>D13/C13*100</f>
        <v>160.95660035959395</v>
      </c>
      <c r="F13" s="13"/>
    </row>
    <row r="14" spans="1:6" ht="27.75" customHeight="1">
      <c r="A14" s="16" t="s">
        <v>9</v>
      </c>
      <c r="B14" s="17" t="s">
        <v>10</v>
      </c>
      <c r="C14" s="36">
        <v>-4119.72</v>
      </c>
      <c r="D14" s="37">
        <v>152.18</v>
      </c>
      <c r="E14" s="36">
        <f>D14/C14*100</f>
        <v>-3.693940364879166</v>
      </c>
      <c r="F14" s="13"/>
    </row>
    <row r="15" spans="1:6" ht="37.5">
      <c r="A15" s="16" t="s">
        <v>11</v>
      </c>
      <c r="B15" s="17" t="s">
        <v>50</v>
      </c>
      <c r="C15" s="36">
        <v>32.22</v>
      </c>
      <c r="D15" s="37">
        <v>1361.83</v>
      </c>
      <c r="E15" s="36" t="s">
        <v>126</v>
      </c>
      <c r="F15" s="13"/>
    </row>
    <row r="16" spans="1:6" ht="40.5" customHeight="1">
      <c r="A16" s="16" t="s">
        <v>66</v>
      </c>
      <c r="B16" s="17" t="s">
        <v>68</v>
      </c>
      <c r="C16" s="36">
        <v>-17972.4</v>
      </c>
      <c r="D16" s="37">
        <v>32927.12</v>
      </c>
      <c r="E16" s="36">
        <f aca="true" t="shared" si="0" ref="E16:E31">D16/C16*100</f>
        <v>-183.20936547150075</v>
      </c>
      <c r="F16" s="13"/>
    </row>
    <row r="17" spans="1:6" ht="33.75" customHeight="1">
      <c r="A17" s="18" t="s">
        <v>12</v>
      </c>
      <c r="B17" s="19" t="s">
        <v>13</v>
      </c>
      <c r="C17" s="34">
        <f>SUM(C18:C20)</f>
        <v>68263.25</v>
      </c>
      <c r="D17" s="34">
        <f>SUM(D18:D20)</f>
        <v>71074.79000000001</v>
      </c>
      <c r="E17" s="34">
        <f t="shared" si="0"/>
        <v>104.11867293162867</v>
      </c>
      <c r="F17" s="13"/>
    </row>
    <row r="18" spans="1:6" ht="53.25" customHeight="1">
      <c r="A18" s="16" t="s">
        <v>14</v>
      </c>
      <c r="B18" s="17" t="s">
        <v>15</v>
      </c>
      <c r="C18" s="36">
        <v>11518.08</v>
      </c>
      <c r="D18" s="37">
        <v>12104.53</v>
      </c>
      <c r="E18" s="36">
        <f t="shared" si="0"/>
        <v>105.0915603989554</v>
      </c>
      <c r="F18" s="13"/>
    </row>
    <row r="19" spans="1:6" ht="32.25" customHeight="1">
      <c r="A19" s="16" t="s">
        <v>104</v>
      </c>
      <c r="B19" s="17" t="s">
        <v>105</v>
      </c>
      <c r="C19" s="36">
        <v>22542.93</v>
      </c>
      <c r="D19" s="37">
        <v>23576.66</v>
      </c>
      <c r="E19" s="36">
        <f t="shared" si="0"/>
        <v>104.58560621888991</v>
      </c>
      <c r="F19" s="13"/>
    </row>
    <row r="20" spans="1:6" ht="30" customHeight="1">
      <c r="A20" s="16" t="s">
        <v>16</v>
      </c>
      <c r="B20" s="17" t="s">
        <v>17</v>
      </c>
      <c r="C20" s="36">
        <v>34202.24</v>
      </c>
      <c r="D20" s="37">
        <v>35393.6</v>
      </c>
      <c r="E20" s="36">
        <f t="shared" si="0"/>
        <v>103.48328062723378</v>
      </c>
      <c r="F20" s="13"/>
    </row>
    <row r="21" spans="1:6" ht="36.75" customHeight="1">
      <c r="A21" s="18" t="s">
        <v>18</v>
      </c>
      <c r="B21" s="19" t="s">
        <v>19</v>
      </c>
      <c r="C21" s="34">
        <v>15548.04</v>
      </c>
      <c r="D21" s="34">
        <v>23095.059999999998</v>
      </c>
      <c r="E21" s="34">
        <f t="shared" si="0"/>
        <v>148.54000890144349</v>
      </c>
      <c r="F21" s="13"/>
    </row>
    <row r="22" spans="1:6" ht="37.5">
      <c r="A22" s="18" t="s">
        <v>20</v>
      </c>
      <c r="B22" s="19" t="s">
        <v>51</v>
      </c>
      <c r="C22" s="34">
        <v>1.96</v>
      </c>
      <c r="D22" s="34">
        <v>0</v>
      </c>
      <c r="E22" s="34">
        <f t="shared" si="0"/>
        <v>0</v>
      </c>
      <c r="F22" s="13"/>
    </row>
    <row r="23" spans="1:6" s="12" customFormat="1" ht="19.5">
      <c r="A23" s="20"/>
      <c r="B23" s="21" t="s">
        <v>103</v>
      </c>
      <c r="C23" s="35">
        <f>SUM(C24,C34,C36,C40,C50,C51)</f>
        <v>130317.17</v>
      </c>
      <c r="D23" s="38">
        <f>SUM(D24,D34,D36,D40,D50,D51)</f>
        <v>163543.23999999996</v>
      </c>
      <c r="E23" s="35">
        <f t="shared" si="0"/>
        <v>125.49631027131724</v>
      </c>
      <c r="F23" s="13"/>
    </row>
    <row r="24" spans="1:6" ht="37.5">
      <c r="A24" s="18" t="s">
        <v>21</v>
      </c>
      <c r="B24" s="19" t="s">
        <v>22</v>
      </c>
      <c r="C24" s="34">
        <f>SUM(C25:C33)</f>
        <v>94613.66</v>
      </c>
      <c r="D24" s="34">
        <f>SUM(D25:D33)</f>
        <v>102227.37</v>
      </c>
      <c r="E24" s="34">
        <f t="shared" si="0"/>
        <v>108.04715724980937</v>
      </c>
      <c r="F24" s="13"/>
    </row>
    <row r="25" spans="1:6" ht="60.75" customHeight="1">
      <c r="A25" s="16" t="s">
        <v>72</v>
      </c>
      <c r="B25" s="17" t="s">
        <v>23</v>
      </c>
      <c r="C25" s="36">
        <v>0</v>
      </c>
      <c r="D25" s="37">
        <v>0</v>
      </c>
      <c r="E25" s="36">
        <v>0</v>
      </c>
      <c r="F25" s="13"/>
    </row>
    <row r="26" spans="1:6" ht="78.75" customHeight="1">
      <c r="A26" s="16" t="s">
        <v>24</v>
      </c>
      <c r="B26" s="17" t="s">
        <v>25</v>
      </c>
      <c r="C26" s="36">
        <v>75654.5</v>
      </c>
      <c r="D26" s="37">
        <v>79008.42</v>
      </c>
      <c r="E26" s="36">
        <f t="shared" si="0"/>
        <v>104.43320622038345</v>
      </c>
      <c r="F26" s="13"/>
    </row>
    <row r="27" spans="1:6" ht="72.75" customHeight="1">
      <c r="A27" s="16" t="s">
        <v>73</v>
      </c>
      <c r="B27" s="17" t="s">
        <v>26</v>
      </c>
      <c r="C27" s="36">
        <v>775.1</v>
      </c>
      <c r="D27" s="37">
        <v>496.91</v>
      </c>
      <c r="E27" s="36">
        <f t="shared" si="0"/>
        <v>64.10914720681203</v>
      </c>
      <c r="F27" s="13"/>
    </row>
    <row r="28" spans="1:6" ht="75">
      <c r="A28" s="16" t="s">
        <v>27</v>
      </c>
      <c r="B28" s="17" t="s">
        <v>69</v>
      </c>
      <c r="C28" s="36">
        <v>233.38</v>
      </c>
      <c r="D28" s="37">
        <v>392.38</v>
      </c>
      <c r="E28" s="36">
        <f t="shared" si="0"/>
        <v>168.12923129659782</v>
      </c>
      <c r="F28" s="13"/>
    </row>
    <row r="29" spans="1:6" ht="39" customHeight="1">
      <c r="A29" s="16" t="s">
        <v>84</v>
      </c>
      <c r="B29" s="22" t="s">
        <v>61</v>
      </c>
      <c r="C29" s="36">
        <v>15580.56</v>
      </c>
      <c r="D29" s="37">
        <v>17050.29</v>
      </c>
      <c r="E29" s="36">
        <f t="shared" si="0"/>
        <v>109.43310124924908</v>
      </c>
      <c r="F29" s="13"/>
    </row>
    <row r="30" spans="1:6" ht="111.75" customHeight="1">
      <c r="A30" s="16" t="s">
        <v>76</v>
      </c>
      <c r="B30" s="22" t="s">
        <v>77</v>
      </c>
      <c r="C30" s="36">
        <v>2.51</v>
      </c>
      <c r="D30" s="37">
        <v>2.7800000000000002</v>
      </c>
      <c r="E30" s="36">
        <f t="shared" si="0"/>
        <v>110.7569721115538</v>
      </c>
      <c r="F30" s="13"/>
    </row>
    <row r="31" spans="1:6" ht="98.25" customHeight="1">
      <c r="A31" s="16" t="s">
        <v>106</v>
      </c>
      <c r="B31" s="22" t="s">
        <v>107</v>
      </c>
      <c r="C31" s="36">
        <v>0.39</v>
      </c>
      <c r="D31" s="37">
        <v>0.4</v>
      </c>
      <c r="E31" s="36">
        <f t="shared" si="0"/>
        <v>102.56410256410258</v>
      </c>
      <c r="F31" s="13"/>
    </row>
    <row r="32" spans="1:6" ht="56.25">
      <c r="A32" s="16" t="s">
        <v>71</v>
      </c>
      <c r="B32" s="17" t="s">
        <v>28</v>
      </c>
      <c r="C32" s="36">
        <v>0</v>
      </c>
      <c r="D32" s="37">
        <v>0</v>
      </c>
      <c r="E32" s="36">
        <v>0</v>
      </c>
      <c r="F32" s="13"/>
    </row>
    <row r="33" spans="1:6" ht="93.75">
      <c r="A33" s="16" t="s">
        <v>123</v>
      </c>
      <c r="B33" s="17" t="s">
        <v>124</v>
      </c>
      <c r="C33" s="36">
        <v>2367.22</v>
      </c>
      <c r="D33" s="37">
        <v>5276.1900000000005</v>
      </c>
      <c r="E33" s="36" t="s">
        <v>125</v>
      </c>
      <c r="F33" s="13"/>
    </row>
    <row r="34" spans="1:6" ht="30" customHeight="1">
      <c r="A34" s="18" t="s">
        <v>29</v>
      </c>
      <c r="B34" s="19" t="s">
        <v>30</v>
      </c>
      <c r="C34" s="34">
        <f>C35</f>
        <v>194.11</v>
      </c>
      <c r="D34" s="34">
        <f>D35</f>
        <v>270.09</v>
      </c>
      <c r="E34" s="34">
        <f aca="true" t="shared" si="1" ref="E34:E60">D34/C34*100</f>
        <v>139.14275410849518</v>
      </c>
      <c r="F34" s="13"/>
    </row>
    <row r="35" spans="1:6" ht="27.75" customHeight="1">
      <c r="A35" s="16" t="s">
        <v>52</v>
      </c>
      <c r="B35" s="17" t="s">
        <v>31</v>
      </c>
      <c r="C35" s="39">
        <v>194.11</v>
      </c>
      <c r="D35" s="37">
        <v>270.09</v>
      </c>
      <c r="E35" s="36">
        <f t="shared" si="1"/>
        <v>139.14275410849518</v>
      </c>
      <c r="F35" s="13"/>
    </row>
    <row r="36" spans="1:6" ht="37.5">
      <c r="A36" s="18" t="s">
        <v>32</v>
      </c>
      <c r="B36" s="19" t="s">
        <v>89</v>
      </c>
      <c r="C36" s="34">
        <f>SUM(C37:C39)</f>
        <v>5829.07</v>
      </c>
      <c r="D36" s="34">
        <f>SUM(D37:D39)</f>
        <v>8307.34</v>
      </c>
      <c r="E36" s="34">
        <f t="shared" si="1"/>
        <v>142.51570147553556</v>
      </c>
      <c r="F36" s="13"/>
    </row>
    <row r="37" spans="1:6" ht="37.5">
      <c r="A37" s="16" t="s">
        <v>78</v>
      </c>
      <c r="B37" s="17" t="s">
        <v>33</v>
      </c>
      <c r="C37" s="36">
        <v>0.44</v>
      </c>
      <c r="D37" s="37">
        <v>0</v>
      </c>
      <c r="E37" s="36">
        <f t="shared" si="1"/>
        <v>0</v>
      </c>
      <c r="F37" s="13"/>
    </row>
    <row r="38" spans="1:6" ht="42" customHeight="1">
      <c r="A38" s="16" t="s">
        <v>120</v>
      </c>
      <c r="B38" s="17" t="s">
        <v>79</v>
      </c>
      <c r="C38" s="36">
        <v>183.06</v>
      </c>
      <c r="D38" s="37">
        <v>439.76</v>
      </c>
      <c r="E38" s="36" t="s">
        <v>125</v>
      </c>
      <c r="F38" s="13"/>
    </row>
    <row r="39" spans="1:6" ht="18.75">
      <c r="A39" s="16" t="s">
        <v>83</v>
      </c>
      <c r="B39" s="17" t="s">
        <v>34</v>
      </c>
      <c r="C39" s="36">
        <v>5645.57</v>
      </c>
      <c r="D39" s="37">
        <v>7867.58</v>
      </c>
      <c r="E39" s="36">
        <f t="shared" si="1"/>
        <v>139.35847044673966</v>
      </c>
      <c r="F39" s="13"/>
    </row>
    <row r="40" spans="1:6" ht="35.25" customHeight="1">
      <c r="A40" s="18" t="s">
        <v>35</v>
      </c>
      <c r="B40" s="19" t="s">
        <v>53</v>
      </c>
      <c r="C40" s="34">
        <f>SUM(C41:C49)</f>
        <v>15566.719999999998</v>
      </c>
      <c r="D40" s="34">
        <f>SUM(D41:D49)</f>
        <v>18958.489999999998</v>
      </c>
      <c r="E40" s="34">
        <f t="shared" si="1"/>
        <v>121.78859772643177</v>
      </c>
      <c r="F40" s="13"/>
    </row>
    <row r="41" spans="1:6" ht="38.25" customHeight="1">
      <c r="A41" s="16" t="s">
        <v>36</v>
      </c>
      <c r="B41" s="17" t="s">
        <v>37</v>
      </c>
      <c r="C41" s="36">
        <v>1553.69</v>
      </c>
      <c r="D41" s="37">
        <v>1741.8400000000001</v>
      </c>
      <c r="E41" s="36">
        <f t="shared" si="1"/>
        <v>112.10988034936184</v>
      </c>
      <c r="F41" s="13"/>
    </row>
    <row r="42" spans="1:6" ht="96" customHeight="1">
      <c r="A42" s="16" t="s">
        <v>108</v>
      </c>
      <c r="B42" s="17" t="s">
        <v>109</v>
      </c>
      <c r="C42" s="36">
        <v>0</v>
      </c>
      <c r="D42" s="37">
        <v>0</v>
      </c>
      <c r="E42" s="36">
        <v>0</v>
      </c>
      <c r="F42" s="13"/>
    </row>
    <row r="43" spans="1:6" ht="80.25" customHeight="1">
      <c r="A43" s="16" t="s">
        <v>110</v>
      </c>
      <c r="B43" s="17" t="s">
        <v>111</v>
      </c>
      <c r="C43" s="36">
        <v>0</v>
      </c>
      <c r="D43" s="37">
        <v>0</v>
      </c>
      <c r="E43" s="36">
        <v>0</v>
      </c>
      <c r="F43" s="13"/>
    </row>
    <row r="44" spans="1:6" ht="109.5" customHeight="1">
      <c r="A44" s="16" t="s">
        <v>70</v>
      </c>
      <c r="B44" s="17" t="s">
        <v>54</v>
      </c>
      <c r="C44" s="36">
        <v>6701.14</v>
      </c>
      <c r="D44" s="37">
        <v>10485.17</v>
      </c>
      <c r="E44" s="36">
        <f t="shared" si="1"/>
        <v>156.4684516365872</v>
      </c>
      <c r="F44" s="13"/>
    </row>
    <row r="45" spans="1:6" ht="94.5" customHeight="1">
      <c r="A45" s="16" t="s">
        <v>85</v>
      </c>
      <c r="B45" s="17" t="s">
        <v>88</v>
      </c>
      <c r="C45" s="36">
        <v>2513.34</v>
      </c>
      <c r="D45" s="37">
        <v>3296.1299999999997</v>
      </c>
      <c r="E45" s="36">
        <f t="shared" si="1"/>
        <v>131.14540810236574</v>
      </c>
      <c r="F45" s="13"/>
    </row>
    <row r="46" spans="1:6" ht="56.25">
      <c r="A46" s="23" t="s">
        <v>38</v>
      </c>
      <c r="B46" s="22" t="s">
        <v>39</v>
      </c>
      <c r="C46" s="36">
        <v>3279.04</v>
      </c>
      <c r="D46" s="37">
        <v>3229.3</v>
      </c>
      <c r="E46" s="36">
        <f t="shared" si="1"/>
        <v>98.48309261247195</v>
      </c>
      <c r="F46" s="13"/>
    </row>
    <row r="47" spans="1:6" ht="56.25">
      <c r="A47" s="23" t="s">
        <v>112</v>
      </c>
      <c r="B47" s="22" t="s">
        <v>113</v>
      </c>
      <c r="C47" s="36">
        <v>1424.8</v>
      </c>
      <c r="D47" s="37">
        <v>25.130000000000003</v>
      </c>
      <c r="E47" s="36">
        <f t="shared" si="1"/>
        <v>1.763756316676025</v>
      </c>
      <c r="F47" s="13"/>
    </row>
    <row r="48" spans="1:6" ht="93" customHeight="1">
      <c r="A48" s="23" t="s">
        <v>86</v>
      </c>
      <c r="B48" s="22" t="s">
        <v>87</v>
      </c>
      <c r="C48" s="36">
        <v>94.71</v>
      </c>
      <c r="D48" s="37">
        <v>180.92</v>
      </c>
      <c r="E48" s="36">
        <f t="shared" si="1"/>
        <v>191.02523492767395</v>
      </c>
      <c r="F48" s="13"/>
    </row>
    <row r="49" spans="1:6" ht="62.25" customHeight="1">
      <c r="A49" s="23" t="s">
        <v>115</v>
      </c>
      <c r="B49" s="22" t="s">
        <v>116</v>
      </c>
      <c r="C49" s="36">
        <v>0</v>
      </c>
      <c r="D49" s="37">
        <v>0</v>
      </c>
      <c r="E49" s="36">
        <v>0</v>
      </c>
      <c r="F49" s="13"/>
    </row>
    <row r="50" spans="1:6" ht="37.5">
      <c r="A50" s="24" t="s">
        <v>40</v>
      </c>
      <c r="B50" s="25" t="s">
        <v>41</v>
      </c>
      <c r="C50" s="34">
        <v>13882.08</v>
      </c>
      <c r="D50" s="34">
        <v>33835.340000000004</v>
      </c>
      <c r="E50" s="34" t="s">
        <v>125</v>
      </c>
      <c r="F50" s="13"/>
    </row>
    <row r="51" spans="1:6" ht="40.5" customHeight="1">
      <c r="A51" s="24" t="s">
        <v>42</v>
      </c>
      <c r="B51" s="25" t="s">
        <v>55</v>
      </c>
      <c r="C51" s="34">
        <f>SUM(C52:C54)</f>
        <v>231.53</v>
      </c>
      <c r="D51" s="34">
        <f>SUM(D52:D54)</f>
        <v>-55.39</v>
      </c>
      <c r="E51" s="34">
        <f t="shared" si="1"/>
        <v>-23.92346564160152</v>
      </c>
      <c r="F51" s="13"/>
    </row>
    <row r="52" spans="1:6" ht="37.5">
      <c r="A52" s="23" t="s">
        <v>80</v>
      </c>
      <c r="B52" s="22" t="s">
        <v>43</v>
      </c>
      <c r="C52" s="36">
        <v>-0.6</v>
      </c>
      <c r="D52" s="37">
        <v>-45.32</v>
      </c>
      <c r="E52" s="36" t="s">
        <v>127</v>
      </c>
      <c r="F52" s="13"/>
    </row>
    <row r="53" spans="1:6" ht="39" customHeight="1">
      <c r="A53" s="23" t="s">
        <v>82</v>
      </c>
      <c r="B53" s="22" t="s">
        <v>44</v>
      </c>
      <c r="C53" s="36">
        <v>232.13</v>
      </c>
      <c r="D53" s="37">
        <v>-10.07</v>
      </c>
      <c r="E53" s="36">
        <f t="shared" si="1"/>
        <v>-4.33808641709387</v>
      </c>
      <c r="F53" s="13"/>
    </row>
    <row r="54" spans="1:6" ht="30" customHeight="1">
      <c r="A54" s="23" t="s">
        <v>119</v>
      </c>
      <c r="B54" s="22" t="s">
        <v>118</v>
      </c>
      <c r="C54" s="36">
        <v>0</v>
      </c>
      <c r="D54" s="37">
        <v>0</v>
      </c>
      <c r="E54" s="36">
        <v>0</v>
      </c>
      <c r="F54" s="13"/>
    </row>
    <row r="55" spans="1:6" ht="33" customHeight="1">
      <c r="A55" s="24" t="s">
        <v>45</v>
      </c>
      <c r="B55" s="25" t="s">
        <v>46</v>
      </c>
      <c r="C55" s="34">
        <f>C56+C61+C65+C68</f>
        <v>2295092.1799999997</v>
      </c>
      <c r="D55" s="34">
        <f>D56+D61+D65+D68</f>
        <v>2592170.3000000003</v>
      </c>
      <c r="E55" s="34">
        <f t="shared" si="1"/>
        <v>112.94406048649431</v>
      </c>
      <c r="F55" s="13"/>
    </row>
    <row r="56" spans="1:6" ht="37.5">
      <c r="A56" s="26" t="s">
        <v>60</v>
      </c>
      <c r="B56" s="27" t="s">
        <v>81</v>
      </c>
      <c r="C56" s="38">
        <f>SUM(C57:C60)</f>
        <v>2318990.92</v>
      </c>
      <c r="D56" s="35">
        <f>SUM(D57:D60)</f>
        <v>2594976.1900000004</v>
      </c>
      <c r="E56" s="35">
        <f t="shared" si="1"/>
        <v>111.90109317030014</v>
      </c>
      <c r="F56" s="13"/>
    </row>
    <row r="57" spans="1:6" ht="30" customHeight="1">
      <c r="A57" s="23" t="s">
        <v>90</v>
      </c>
      <c r="B57" s="22" t="s">
        <v>74</v>
      </c>
      <c r="C57" s="36">
        <v>308614.3</v>
      </c>
      <c r="D57" s="37">
        <v>431060.7</v>
      </c>
      <c r="E57" s="39">
        <f t="shared" si="1"/>
        <v>139.67619128472012</v>
      </c>
      <c r="F57" s="13"/>
    </row>
    <row r="58" spans="1:11" ht="37.5">
      <c r="A58" s="23" t="s">
        <v>91</v>
      </c>
      <c r="B58" s="22" t="s">
        <v>56</v>
      </c>
      <c r="C58" s="36">
        <v>119013.52</v>
      </c>
      <c r="D58" s="37">
        <v>237551.82</v>
      </c>
      <c r="E58" s="39">
        <f t="shared" si="1"/>
        <v>199.60070082793953</v>
      </c>
      <c r="F58" s="13"/>
      <c r="K58" s="13"/>
    </row>
    <row r="59" spans="1:6" ht="30.75" customHeight="1">
      <c r="A59" s="23" t="s">
        <v>92</v>
      </c>
      <c r="B59" s="22" t="s">
        <v>75</v>
      </c>
      <c r="C59" s="36">
        <v>1827567.14</v>
      </c>
      <c r="D59" s="37">
        <v>1860172.7000000002</v>
      </c>
      <c r="E59" s="39">
        <f t="shared" si="1"/>
        <v>101.78409642449581</v>
      </c>
      <c r="F59" s="13"/>
    </row>
    <row r="60" spans="1:6" ht="29.25" customHeight="1">
      <c r="A60" s="23" t="s">
        <v>93</v>
      </c>
      <c r="B60" s="22" t="s">
        <v>47</v>
      </c>
      <c r="C60" s="36">
        <v>63795.96</v>
      </c>
      <c r="D60" s="37">
        <v>66190.97</v>
      </c>
      <c r="E60" s="36">
        <f t="shared" si="1"/>
        <v>103.75417189427043</v>
      </c>
      <c r="F60" s="13"/>
    </row>
    <row r="61" spans="1:6" ht="37.5">
      <c r="A61" s="24" t="s">
        <v>67</v>
      </c>
      <c r="B61" s="25" t="s">
        <v>48</v>
      </c>
      <c r="C61" s="34">
        <f>C62</f>
        <v>1641.01</v>
      </c>
      <c r="D61" s="34">
        <f>D62</f>
        <v>3699.9</v>
      </c>
      <c r="E61" s="34" t="s">
        <v>125</v>
      </c>
      <c r="F61" s="13"/>
    </row>
    <row r="62" spans="1:6" ht="37.5">
      <c r="A62" s="28" t="s">
        <v>94</v>
      </c>
      <c r="B62" s="22" t="s">
        <v>49</v>
      </c>
      <c r="C62" s="36">
        <v>1641.01</v>
      </c>
      <c r="D62" s="37">
        <v>3699.9</v>
      </c>
      <c r="E62" s="36" t="s">
        <v>125</v>
      </c>
      <c r="F62" s="13"/>
    </row>
    <row r="63" spans="1:6" ht="100.5" customHeight="1">
      <c r="A63" s="4" t="s">
        <v>100</v>
      </c>
      <c r="B63" s="1" t="s">
        <v>101</v>
      </c>
      <c r="C63" s="34">
        <f>C64</f>
        <v>0</v>
      </c>
      <c r="D63" s="34">
        <f>D64</f>
        <v>0</v>
      </c>
      <c r="E63" s="34">
        <v>0</v>
      </c>
      <c r="F63" s="13"/>
    </row>
    <row r="64" spans="1:6" ht="99" customHeight="1">
      <c r="A64" s="3" t="s">
        <v>99</v>
      </c>
      <c r="B64" s="2" t="s">
        <v>98</v>
      </c>
      <c r="C64" s="36">
        <v>0</v>
      </c>
      <c r="D64" s="37">
        <v>0</v>
      </c>
      <c r="E64" s="36">
        <v>0</v>
      </c>
      <c r="F64" s="13"/>
    </row>
    <row r="65" spans="1:6" ht="54.75" customHeight="1">
      <c r="A65" s="24" t="s">
        <v>95</v>
      </c>
      <c r="B65" s="29" t="s">
        <v>96</v>
      </c>
      <c r="C65" s="34">
        <f>C66</f>
        <v>442.86</v>
      </c>
      <c r="D65" s="34">
        <f>D66</f>
        <v>406.65999999999997</v>
      </c>
      <c r="E65" s="34">
        <f>D65/C65*100</f>
        <v>91.82585918800524</v>
      </c>
      <c r="F65" s="13"/>
    </row>
    <row r="66" spans="1:6" ht="78.75" customHeight="1">
      <c r="A66" s="30" t="s">
        <v>114</v>
      </c>
      <c r="B66" s="31" t="s">
        <v>97</v>
      </c>
      <c r="C66" s="36">
        <v>442.86</v>
      </c>
      <c r="D66" s="36">
        <v>406.65999999999997</v>
      </c>
      <c r="E66" s="36">
        <f>D66/C66*100</f>
        <v>91.82585918800524</v>
      </c>
      <c r="F66" s="13"/>
    </row>
    <row r="67" spans="1:6" ht="37.5">
      <c r="A67" s="24" t="s">
        <v>58</v>
      </c>
      <c r="B67" s="25" t="s">
        <v>59</v>
      </c>
      <c r="C67" s="34">
        <f>C68</f>
        <v>-25982.61</v>
      </c>
      <c r="D67" s="34">
        <f>D68</f>
        <v>-6912.450000000001</v>
      </c>
      <c r="E67" s="40">
        <f>D67/C67*100</f>
        <v>26.604140230715856</v>
      </c>
      <c r="F67" s="13"/>
    </row>
    <row r="68" spans="1:6" ht="56.25">
      <c r="A68" s="30" t="s">
        <v>122</v>
      </c>
      <c r="B68" s="22" t="s">
        <v>117</v>
      </c>
      <c r="C68" s="36">
        <v>-25982.61</v>
      </c>
      <c r="D68" s="37">
        <v>-6912.450000000001</v>
      </c>
      <c r="E68" s="41">
        <f>D68/C68*100</f>
        <v>26.604140230715856</v>
      </c>
      <c r="F68" s="13"/>
    </row>
    <row r="69" spans="1:6" ht="25.5" customHeight="1">
      <c r="A69" s="24"/>
      <c r="B69" s="25" t="s">
        <v>57</v>
      </c>
      <c r="C69" s="34">
        <f>C7+C55</f>
        <v>3831394.7299999995</v>
      </c>
      <c r="D69" s="34">
        <f>D7+D55</f>
        <v>4666293.67</v>
      </c>
      <c r="E69" s="40">
        <f>D69/C69*100</f>
        <v>121.79099254542226</v>
      </c>
      <c r="F69" s="13"/>
    </row>
  </sheetData>
  <sheetProtection/>
  <mergeCells count="2">
    <mergeCell ref="A4:D4"/>
    <mergeCell ref="A3:E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Кинева Светлана Александровна</cp:lastModifiedBy>
  <cp:lastPrinted>2024-04-24T04:36:58Z</cp:lastPrinted>
  <dcterms:created xsi:type="dcterms:W3CDTF">2012-12-03T09:39:47Z</dcterms:created>
  <dcterms:modified xsi:type="dcterms:W3CDTF">2024-04-24T05:00:19Z</dcterms:modified>
  <cp:category/>
  <cp:version/>
  <cp:contentType/>
  <cp:contentStatus/>
</cp:coreProperties>
</file>