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700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T17" i="4" l="1"/>
  <c r="S18" i="4"/>
  <c r="S17" i="4"/>
  <c r="S16" i="4"/>
  <c r="S15" i="4"/>
  <c r="S14" i="4"/>
  <c r="S13" i="4"/>
  <c r="R18" i="4"/>
  <c r="R17" i="4"/>
  <c r="R16" i="4"/>
  <c r="R13" i="4"/>
  <c r="Q17" i="4"/>
  <c r="Q16" i="4"/>
  <c r="Q15" i="4"/>
  <c r="Q14" i="4"/>
  <c r="Q13" i="4"/>
  <c r="P13" i="4"/>
  <c r="O13" i="4"/>
  <c r="I19" i="4" l="1"/>
  <c r="G13" i="4"/>
  <c r="M19" i="4"/>
  <c r="S19" i="4" s="1"/>
  <c r="K19" i="4"/>
  <c r="E19" i="4"/>
  <c r="T18" i="4"/>
  <c r="Q18" i="4"/>
  <c r="P18" i="4"/>
  <c r="O18" i="4"/>
  <c r="G18" i="4"/>
  <c r="P17" i="4"/>
  <c r="O17" i="4"/>
  <c r="G17" i="4"/>
  <c r="T16" i="4"/>
  <c r="P16" i="4"/>
  <c r="O16" i="4"/>
  <c r="G16" i="4"/>
  <c r="T15" i="4"/>
  <c r="R15" i="4"/>
  <c r="P15" i="4"/>
  <c r="O15" i="4"/>
  <c r="G15" i="4"/>
  <c r="T14" i="4"/>
  <c r="R14" i="4"/>
  <c r="P14" i="4"/>
  <c r="O14" i="4"/>
  <c r="G14" i="4"/>
  <c r="B12" i="4"/>
  <c r="C12" i="4" s="1"/>
  <c r="R19" i="4" l="1"/>
  <c r="Q19" i="4"/>
  <c r="F18" i="4"/>
  <c r="F16" i="4"/>
  <c r="F14" i="4"/>
  <c r="F17" i="4"/>
  <c r="F15" i="4"/>
  <c r="F13" i="4"/>
  <c r="I12" i="4"/>
  <c r="J12" i="4" s="1"/>
  <c r="K12" i="4" s="1"/>
  <c r="L12" i="4" s="1"/>
  <c r="M12" i="4" s="1"/>
  <c r="N12" i="4" s="1"/>
  <c r="O12" i="4" s="1"/>
  <c r="P12" i="4" s="1"/>
  <c r="R12" i="4" s="1"/>
  <c r="S12" i="4" s="1"/>
  <c r="T12" i="4" s="1"/>
  <c r="G19" i="4"/>
  <c r="T13" i="4"/>
  <c r="H17" i="4" l="1"/>
  <c r="H13" i="4"/>
  <c r="H15" i="4"/>
  <c r="H16" i="4"/>
  <c r="H18" i="4"/>
  <c r="H14" i="4"/>
  <c r="N17" i="4"/>
  <c r="N15" i="4"/>
  <c r="N18" i="4"/>
  <c r="N16" i="4"/>
  <c r="N14" i="4"/>
  <c r="N13" i="4"/>
  <c r="L18" i="4" l="1"/>
  <c r="L16" i="4"/>
  <c r="L14" i="4"/>
  <c r="L17" i="4"/>
  <c r="L15" i="4"/>
  <c r="L13" i="4"/>
  <c r="P19" i="4"/>
  <c r="O19" i="4"/>
  <c r="J17" i="4"/>
  <c r="J15" i="4"/>
  <c r="J14" i="4"/>
  <c r="J16" i="4"/>
  <c r="J18" i="4"/>
  <c r="J13" i="4"/>
  <c r="T19" i="4"/>
</calcChain>
</file>

<file path=xl/sharedStrings.xml><?xml version="1.0" encoding="utf-8"?>
<sst xmlns="http://schemas.openxmlformats.org/spreadsheetml/2006/main" count="58" uniqueCount="42">
  <si>
    <t>тыс. рублей</t>
  </si>
  <si>
    <t>НАИМЕНОВАНИЕ РАСХОДОВ</t>
  </si>
  <si>
    <t xml:space="preserve">Проект бюджета </t>
  </si>
  <si>
    <t>в том числе</t>
  </si>
  <si>
    <t>ВСЕГО</t>
  </si>
  <si>
    <t>Удельный вес в общем объеме расходов(%)</t>
  </si>
  <si>
    <t>Отклонения по отношению</t>
  </si>
  <si>
    <t>С.И.Мансурова</t>
  </si>
  <si>
    <t>Аудитор Счетной палаты</t>
  </si>
  <si>
    <t>Удельный вес в общем объеме расходов (%)</t>
  </si>
  <si>
    <t>к заключению Счетной палаты</t>
  </si>
  <si>
    <t>Утвержденный бюджет  2016 года (РД №908)</t>
  </si>
  <si>
    <t xml:space="preserve">2017 год </t>
  </si>
  <si>
    <t>2018 год</t>
  </si>
  <si>
    <t>2019 год</t>
  </si>
  <si>
    <t>2019 год к 2018 году</t>
  </si>
  <si>
    <t>2018 год к 2017 году</t>
  </si>
  <si>
    <t>проект 2017 года к утв. Бюджету 2016 года</t>
  </si>
  <si>
    <t xml:space="preserve">Анализ расходов бюджета города на очередной 2017 год и плановый период 2018 и 2019 годов по КВР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</si>
  <si>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</si>
  <si>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Вид расходов </t>
  </si>
  <si>
    <t>Под вид расхода</t>
  </si>
  <si>
    <t>Элемент вида расходов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</si>
  <si>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</si>
  <si>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</si>
  <si>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1</t>
  </si>
  <si>
    <t>0</t>
  </si>
  <si>
    <t>2</t>
  </si>
  <si>
    <t>3</t>
  </si>
  <si>
    <t>4</t>
  </si>
  <si>
    <t>Капитальные вложения в объекты государственной (муниципальной) собственности</t>
  </si>
  <si>
    <t>6</t>
  </si>
  <si>
    <t>Предоставление субсидий бюджетным, автономным учреждениям и иным некоммерческим организациям</t>
  </si>
  <si>
    <t>8</t>
  </si>
  <si>
    <t>Иные бюджетные ассигнования</t>
  </si>
  <si>
    <t>% роста, снижения</t>
  </si>
  <si>
    <t>гр.9-гр.5</t>
  </si>
  <si>
    <t>гр.11-гр.9</t>
  </si>
  <si>
    <t>гр.13-гр.11</t>
  </si>
  <si>
    <t>РАСХОДЫ ВСЕГО</t>
  </si>
  <si>
    <t>Приложение № 5</t>
  </si>
  <si>
    <t>от 22 ноября 2016 года № 264 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</si>
</sst>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2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70" zoomScaleNormal="70" workbookViewId="0">
      <selection activeCell="K13" sqref="K13"/>
    </sheetView>
  </sheetViews>
  <sheetFormatPr defaultRowHeight="15.75" x14ac:dyDescent="0.25"/>
  <cols>
    <col min="1" max="1" width="33.85546875" style="4" customWidth="1"/>
    <col min="2" max="2" width="7.5703125" style="4" customWidth="1"/>
    <col min="3" max="4" width="7.140625" style="4" customWidth="1"/>
    <col min="5" max="5" width="17.28515625" style="4" customWidth="1"/>
    <col min="6" max="6" width="8.7109375" style="4" customWidth="1"/>
    <col min="7" max="7" width="16.42578125" style="4" customWidth="1"/>
    <col min="8" max="8" width="9.7109375" style="4" customWidth="1"/>
    <col min="9" max="9" width="15.7109375" style="4" customWidth="1"/>
    <col min="10" max="10" width="8.7109375" style="4" customWidth="1"/>
    <col min="11" max="11" width="15.7109375" style="4" customWidth="1"/>
    <col min="12" max="12" width="10.28515625" style="4" customWidth="1"/>
    <col min="13" max="13" width="15.85546875" style="4" customWidth="1"/>
    <col min="14" max="14" width="9.7109375" style="4" customWidth="1"/>
    <col min="15" max="15" width="13.85546875" style="4" customWidth="1"/>
    <col min="16" max="16" width="7.28515625" style="4" customWidth="1"/>
    <col min="17" max="17" width="14.5703125" style="4" customWidth="1"/>
    <col min="18" max="18" width="8.28515625" style="4" customWidth="1"/>
    <col min="19" max="19" width="13.28515625" style="4" customWidth="1"/>
    <col min="20" max="20" width="11.140625" style="4" customWidth="1"/>
    <col min="21" max="16384" width="9.140625" style="4"/>
  </cols>
  <sheetData>
    <row r="1" spans="1:20" x14ac:dyDescent="0.25">
      <c r="Q1" s="57" t="s">
        <v>40</v>
      </c>
      <c r="R1" s="57"/>
      <c r="S1" s="57"/>
      <c r="T1" s="57"/>
    </row>
    <row r="2" spans="1:20" x14ac:dyDescent="0.25">
      <c r="H2" s="2"/>
      <c r="I2" s="2"/>
      <c r="Q2" s="57" t="s">
        <v>10</v>
      </c>
      <c r="R2" s="57"/>
      <c r="S2" s="57"/>
      <c r="T2" s="57"/>
    </row>
    <row r="3" spans="1:20" x14ac:dyDescent="0.25">
      <c r="Q3" s="57" t="s">
        <v>41</v>
      </c>
      <c r="R3" s="57"/>
      <c r="S3" s="57"/>
      <c r="T3" s="57"/>
    </row>
    <row r="4" spans="1:20" ht="18.75" x14ac:dyDescent="0.25">
      <c r="A4" s="60" t="s">
        <v>18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x14ac:dyDescent="0.25">
      <c r="A5" s="1"/>
      <c r="B5" s="1"/>
      <c r="C5" s="1"/>
      <c r="D5" s="1"/>
      <c r="E5" s="1"/>
      <c r="F5" s="1"/>
      <c r="G5" s="1"/>
      <c r="H5" s="1"/>
      <c r="S5" s="1"/>
      <c r="T5" s="1"/>
    </row>
    <row r="6" spans="1:20" x14ac:dyDescent="0.25">
      <c r="A6" s="1"/>
      <c r="B6" s="1"/>
      <c r="C6" s="1"/>
      <c r="D6" s="1"/>
      <c r="E6" s="1"/>
      <c r="F6" s="1"/>
      <c r="G6" s="1"/>
      <c r="H6" s="1"/>
      <c r="S6" s="1"/>
      <c r="T6" s="1"/>
    </row>
    <row r="7" spans="1:20" x14ac:dyDescent="0.25">
      <c r="A7" s="58"/>
      <c r="B7" s="58"/>
      <c r="C7" s="58"/>
      <c r="D7" s="58"/>
      <c r="E7" s="58"/>
      <c r="F7" s="58"/>
      <c r="G7" s="58"/>
      <c r="H7" s="1"/>
      <c r="S7" s="1"/>
      <c r="T7" s="1"/>
    </row>
    <row r="8" spans="1:20" ht="16.5" thickBot="1" x14ac:dyDescent="0.3">
      <c r="A8" s="59"/>
      <c r="B8" s="59"/>
      <c r="C8" s="59"/>
      <c r="D8" s="59"/>
      <c r="E8" s="59"/>
      <c r="F8" s="59"/>
      <c r="G8" s="59"/>
      <c r="H8" s="1"/>
      <c r="S8" s="61" t="s">
        <v>0</v>
      </c>
      <c r="T8" s="61"/>
    </row>
    <row r="9" spans="1:20" ht="20.25" customHeight="1" thickBot="1" x14ac:dyDescent="0.3">
      <c r="A9" s="49" t="s">
        <v>1</v>
      </c>
      <c r="B9" s="51" t="s">
        <v>20</v>
      </c>
      <c r="C9" s="51" t="s">
        <v>21</v>
      </c>
      <c r="D9" s="54" t="s">
        <v>22</v>
      </c>
      <c r="E9" s="51" t="s">
        <v>11</v>
      </c>
      <c r="F9" s="53" t="s">
        <v>9</v>
      </c>
      <c r="G9" s="36" t="s">
        <v>2</v>
      </c>
      <c r="H9" s="37"/>
      <c r="I9" s="37"/>
      <c r="J9" s="37"/>
      <c r="K9" s="37"/>
      <c r="L9" s="37"/>
      <c r="M9" s="37"/>
      <c r="N9" s="38"/>
      <c r="O9" s="39" t="s">
        <v>6</v>
      </c>
      <c r="P9" s="40"/>
      <c r="Q9" s="40"/>
      <c r="R9" s="40"/>
      <c r="S9" s="40"/>
      <c r="T9" s="41"/>
    </row>
    <row r="10" spans="1:20" ht="57.75" customHeight="1" x14ac:dyDescent="0.25">
      <c r="A10" s="50"/>
      <c r="B10" s="52"/>
      <c r="C10" s="52"/>
      <c r="D10" s="55"/>
      <c r="E10" s="52"/>
      <c r="F10" s="52"/>
      <c r="G10" s="42" t="s">
        <v>4</v>
      </c>
      <c r="H10" s="14"/>
      <c r="I10" s="42" t="s">
        <v>3</v>
      </c>
      <c r="J10" s="42"/>
      <c r="K10" s="42"/>
      <c r="L10" s="42"/>
      <c r="M10" s="42"/>
      <c r="N10" s="44"/>
      <c r="O10" s="45" t="s">
        <v>17</v>
      </c>
      <c r="P10" s="46"/>
      <c r="Q10" s="47" t="s">
        <v>16</v>
      </c>
      <c r="R10" s="48"/>
      <c r="S10" s="47" t="s">
        <v>15</v>
      </c>
      <c r="T10" s="48"/>
    </row>
    <row r="11" spans="1:20" ht="110.25" x14ac:dyDescent="0.25">
      <c r="A11" s="50"/>
      <c r="B11" s="52"/>
      <c r="C11" s="52"/>
      <c r="D11" s="56"/>
      <c r="E11" s="52"/>
      <c r="F11" s="52"/>
      <c r="G11" s="43"/>
      <c r="H11" s="15" t="s">
        <v>9</v>
      </c>
      <c r="I11" s="16" t="s">
        <v>12</v>
      </c>
      <c r="J11" s="17" t="s">
        <v>5</v>
      </c>
      <c r="K11" s="16" t="s">
        <v>13</v>
      </c>
      <c r="L11" s="17" t="s">
        <v>9</v>
      </c>
      <c r="M11" s="16" t="s">
        <v>14</v>
      </c>
      <c r="N11" s="18" t="s">
        <v>9</v>
      </c>
      <c r="O11" s="16" t="s">
        <v>36</v>
      </c>
      <c r="P11" s="17" t="s">
        <v>35</v>
      </c>
      <c r="Q11" s="16" t="s">
        <v>37</v>
      </c>
      <c r="R11" s="17" t="s">
        <v>35</v>
      </c>
      <c r="S11" s="17" t="s">
        <v>38</v>
      </c>
      <c r="T11" s="32" t="s">
        <v>35</v>
      </c>
    </row>
    <row r="12" spans="1:20" x14ac:dyDescent="0.25">
      <c r="A12" s="9">
        <v>1</v>
      </c>
      <c r="B12" s="19">
        <f>A12+1</f>
        <v>2</v>
      </c>
      <c r="C12" s="19">
        <f t="shared" ref="C12" si="0">B12+1</f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f t="shared" ref="I12:T12" si="1">H12+1</f>
        <v>9</v>
      </c>
      <c r="J12" s="19">
        <f t="shared" si="1"/>
        <v>10</v>
      </c>
      <c r="K12" s="19">
        <f t="shared" si="1"/>
        <v>11</v>
      </c>
      <c r="L12" s="19">
        <f t="shared" si="1"/>
        <v>12</v>
      </c>
      <c r="M12" s="19">
        <f t="shared" si="1"/>
        <v>13</v>
      </c>
      <c r="N12" s="19">
        <f t="shared" si="1"/>
        <v>14</v>
      </c>
      <c r="O12" s="31">
        <f>N12+1</f>
        <v>15</v>
      </c>
      <c r="P12" s="31">
        <f t="shared" si="1"/>
        <v>16</v>
      </c>
      <c r="Q12" s="31">
        <v>17</v>
      </c>
      <c r="R12" s="31">
        <f t="shared" si="1"/>
        <v>18</v>
      </c>
      <c r="S12" s="31">
        <f t="shared" si="1"/>
        <v>19</v>
      </c>
      <c r="T12" s="33">
        <f t="shared" si="1"/>
        <v>20</v>
      </c>
    </row>
    <row r="13" spans="1:20" ht="159" customHeight="1" x14ac:dyDescent="0.25">
      <c r="A13" s="5" t="s">
        <v>19</v>
      </c>
      <c r="B13" s="6" t="s">
        <v>25</v>
      </c>
      <c r="C13" s="6" t="s">
        <v>26</v>
      </c>
      <c r="D13" s="6" t="s">
        <v>26</v>
      </c>
      <c r="E13" s="7">
        <v>1521062.73</v>
      </c>
      <c r="F13" s="8">
        <f>E13/E19*100</f>
        <v>10.85107960871642</v>
      </c>
      <c r="G13" s="7">
        <f>I13+K13+M13</f>
        <v>4606571.8999999994</v>
      </c>
      <c r="H13" s="8">
        <f>G13/G19*100</f>
        <v>10.934127783462378</v>
      </c>
      <c r="I13" s="7">
        <v>1562673.34</v>
      </c>
      <c r="J13" s="8">
        <f>I13/I19*100</f>
        <v>10.880948468025377</v>
      </c>
      <c r="K13" s="7">
        <v>1521581.63</v>
      </c>
      <c r="L13" s="8">
        <f>K13/K19*100</f>
        <v>10.699428224822057</v>
      </c>
      <c r="M13" s="7">
        <v>1522316.93</v>
      </c>
      <c r="N13" s="12">
        <f>M13/M19*100</f>
        <v>11.236872241689671</v>
      </c>
      <c r="O13" s="11">
        <f t="shared" ref="O13:O19" si="2">I13-E13</f>
        <v>41610.610000000102</v>
      </c>
      <c r="P13" s="12">
        <f t="shared" ref="P13:P19" si="3">I13/E13*100-100</f>
        <v>2.7356274780330807</v>
      </c>
      <c r="Q13" s="11">
        <f t="shared" ref="Q13:Q19" si="4">K13-I13</f>
        <v>-41091.710000000196</v>
      </c>
      <c r="R13" s="12">
        <f t="shared" ref="R13:R19" si="5">K13/I13*100-100</f>
        <v>-2.6295777209586362</v>
      </c>
      <c r="S13" s="11">
        <f t="shared" ref="S13:S19" si="6">M13-K13</f>
        <v>735.30000000004657</v>
      </c>
      <c r="T13" s="13">
        <f t="shared" ref="T13:T19" si="7">M13/K13*100-100</f>
        <v>4.8324715907611449E-2</v>
      </c>
    </row>
    <row r="14" spans="1:20" ht="80.25" customHeight="1" x14ac:dyDescent="0.25">
      <c r="A14" s="5" t="s">
        <v>23</v>
      </c>
      <c r="B14" s="20" t="s">
        <v>27</v>
      </c>
      <c r="C14" s="20" t="s">
        <v>26</v>
      </c>
      <c r="D14" s="21" t="s">
        <v>26</v>
      </c>
      <c r="E14" s="22">
        <v>1562703.41</v>
      </c>
      <c r="F14" s="8">
        <f>E14/E19*100</f>
        <v>11.148139239939574</v>
      </c>
      <c r="G14" s="7">
        <f>I14+K14+M14</f>
        <v>4263083.84</v>
      </c>
      <c r="H14" s="8">
        <f>G14/G19*100</f>
        <v>10.118826856511994</v>
      </c>
      <c r="I14" s="23">
        <v>1440618.83</v>
      </c>
      <c r="J14" s="8">
        <f>I14/I19*100</f>
        <v>10.031078697034026</v>
      </c>
      <c r="K14" s="23">
        <v>1411576.11</v>
      </c>
      <c r="L14" s="8">
        <f>K14/K19*100</f>
        <v>9.9258935406696036</v>
      </c>
      <c r="M14" s="23">
        <v>1410888.9</v>
      </c>
      <c r="N14" s="12">
        <f>M14/M19*100</f>
        <v>10.414374302805706</v>
      </c>
      <c r="O14" s="23">
        <f t="shared" si="2"/>
        <v>-122084.57999999984</v>
      </c>
      <c r="P14" s="24">
        <f t="shared" si="3"/>
        <v>-7.8123960835280855</v>
      </c>
      <c r="Q14" s="23">
        <f t="shared" si="4"/>
        <v>-29042.719999999972</v>
      </c>
      <c r="R14" s="24">
        <f t="shared" si="5"/>
        <v>-2.0159891981975591</v>
      </c>
      <c r="S14" s="7">
        <f t="shared" si="6"/>
        <v>-687.21000000019558</v>
      </c>
      <c r="T14" s="13">
        <f t="shared" si="7"/>
        <v>-4.868387861850465E-2</v>
      </c>
    </row>
    <row r="15" spans="1:20" ht="41.25" customHeight="1" x14ac:dyDescent="0.25">
      <c r="A15" s="5" t="s">
        <v>24</v>
      </c>
      <c r="B15" s="20" t="s">
        <v>28</v>
      </c>
      <c r="C15" s="20" t="s">
        <v>26</v>
      </c>
      <c r="D15" s="20" t="s">
        <v>26</v>
      </c>
      <c r="E15" s="23">
        <v>283447.32</v>
      </c>
      <c r="F15" s="8">
        <f>E15/E19*100</f>
        <v>2.0220792828165064</v>
      </c>
      <c r="G15" s="7">
        <f>I15+K15+M15</f>
        <v>1321070.48</v>
      </c>
      <c r="H15" s="8">
        <f>G15/G19*100</f>
        <v>3.1356839213298682</v>
      </c>
      <c r="I15" s="23">
        <v>443173.6</v>
      </c>
      <c r="J15" s="8">
        <f>I15/I19*100</f>
        <v>3.0858330916359593</v>
      </c>
      <c r="K15" s="23">
        <v>441849.27</v>
      </c>
      <c r="L15" s="8">
        <f>K15/K19*100</f>
        <v>3.1069871358495713</v>
      </c>
      <c r="M15" s="23">
        <v>436047.61</v>
      </c>
      <c r="N15" s="8">
        <f>M15/M19*100</f>
        <v>3.21865387443607</v>
      </c>
      <c r="O15" s="23">
        <f t="shared" si="2"/>
        <v>159726.27999999997</v>
      </c>
      <c r="P15" s="24">
        <f t="shared" si="3"/>
        <v>56.351310712692566</v>
      </c>
      <c r="Q15" s="23">
        <f t="shared" si="4"/>
        <v>-1324.3299999999581</v>
      </c>
      <c r="R15" s="24">
        <f t="shared" si="5"/>
        <v>-0.2988287208443694</v>
      </c>
      <c r="S15" s="7">
        <f t="shared" si="6"/>
        <v>-5801.6600000000326</v>
      </c>
      <c r="T15" s="34">
        <f t="shared" si="7"/>
        <v>-1.3130405307674238</v>
      </c>
    </row>
    <row r="16" spans="1:20" ht="71.25" customHeight="1" x14ac:dyDescent="0.25">
      <c r="A16" s="5" t="s">
        <v>30</v>
      </c>
      <c r="B16" s="20" t="s">
        <v>29</v>
      </c>
      <c r="C16" s="20" t="s">
        <v>26</v>
      </c>
      <c r="D16" s="21" t="s">
        <v>26</v>
      </c>
      <c r="E16" s="22">
        <v>722810.25</v>
      </c>
      <c r="F16" s="8">
        <f>E16/E19*100</f>
        <v>5.1564418810959998</v>
      </c>
      <c r="G16" s="7">
        <f t="shared" ref="G16" si="8">I16+K16+M16</f>
        <v>1973854.12</v>
      </c>
      <c r="H16" s="8">
        <f>G16/G19*100</f>
        <v>4.6851267368677529</v>
      </c>
      <c r="I16" s="23">
        <v>811111.71</v>
      </c>
      <c r="J16" s="8">
        <f>I16/I19*100</f>
        <v>5.6477988664745142</v>
      </c>
      <c r="K16" s="23">
        <v>795145.6</v>
      </c>
      <c r="L16" s="8">
        <f>K16/K19*100</f>
        <v>5.5912894239417632</v>
      </c>
      <c r="M16" s="23">
        <v>367596.81</v>
      </c>
      <c r="N16" s="12">
        <f>M16/M19*100</f>
        <v>2.7133892483365294</v>
      </c>
      <c r="O16" s="23">
        <f t="shared" si="2"/>
        <v>88301.459999999963</v>
      </c>
      <c r="P16" s="24">
        <f t="shared" si="3"/>
        <v>12.216409493362889</v>
      </c>
      <c r="Q16" s="23">
        <f t="shared" si="4"/>
        <v>-15966.109999999986</v>
      </c>
      <c r="R16" s="24">
        <f t="shared" si="5"/>
        <v>-1.9684230671506384</v>
      </c>
      <c r="S16" s="7">
        <f t="shared" si="6"/>
        <v>-427548.79</v>
      </c>
      <c r="T16" s="34">
        <f t="shared" si="7"/>
        <v>-53.769874347540878</v>
      </c>
    </row>
    <row r="17" spans="1:20" ht="81" customHeight="1" x14ac:dyDescent="0.25">
      <c r="A17" s="5" t="s">
        <v>32</v>
      </c>
      <c r="B17" s="20" t="s">
        <v>31</v>
      </c>
      <c r="C17" s="20" t="s">
        <v>26</v>
      </c>
      <c r="D17" s="20" t="s">
        <v>26</v>
      </c>
      <c r="E17" s="23">
        <v>8813215.9100000001</v>
      </c>
      <c r="F17" s="8">
        <f>E17/E19*100</f>
        <v>62.872428310840355</v>
      </c>
      <c r="G17" s="7">
        <f>I17+K17+M17</f>
        <v>25855302.289999999</v>
      </c>
      <c r="H17" s="8">
        <f>G17/G19*100</f>
        <v>61.369969959419812</v>
      </c>
      <c r="I17" s="23">
        <v>8940597.0299999993</v>
      </c>
      <c r="J17" s="8">
        <f>I17/I19*100</f>
        <v>62.253686081833791</v>
      </c>
      <c r="K17" s="23">
        <v>8609628.3800000008</v>
      </c>
      <c r="L17" s="8">
        <f>K17/K19*100</f>
        <v>60.541018028852655</v>
      </c>
      <c r="M17" s="23">
        <v>8305076.8799999999</v>
      </c>
      <c r="N17" s="12">
        <f>M17/M19*100</f>
        <v>61.303323912958561</v>
      </c>
      <c r="O17" s="23">
        <f t="shared" si="2"/>
        <v>127381.11999999918</v>
      </c>
      <c r="P17" s="24">
        <f t="shared" si="3"/>
        <v>1.4453421010083787</v>
      </c>
      <c r="Q17" s="23">
        <f t="shared" si="4"/>
        <v>-330968.64999999851</v>
      </c>
      <c r="R17" s="24">
        <f t="shared" si="5"/>
        <v>-3.7018629616058121</v>
      </c>
      <c r="S17" s="7">
        <f t="shared" si="6"/>
        <v>-304551.50000000093</v>
      </c>
      <c r="T17" s="34">
        <f t="shared" si="7"/>
        <v>-3.5373361840734958</v>
      </c>
    </row>
    <row r="18" spans="1:20" ht="40.5" customHeight="1" x14ac:dyDescent="0.25">
      <c r="A18" s="5" t="s">
        <v>34</v>
      </c>
      <c r="B18" s="20" t="s">
        <v>33</v>
      </c>
      <c r="C18" s="20" t="s">
        <v>26</v>
      </c>
      <c r="D18" s="20" t="s">
        <v>26</v>
      </c>
      <c r="E18" s="23">
        <v>1114376.92</v>
      </c>
      <c r="F18" s="8">
        <f>E18/E19*100</f>
        <v>7.9498316765911472</v>
      </c>
      <c r="G18" s="7">
        <f>I18+K18+M18</f>
        <v>4110335.63</v>
      </c>
      <c r="H18" s="8">
        <f>G18/G19*100</f>
        <v>9.756264742408197</v>
      </c>
      <c r="I18" s="23">
        <v>1163379.95</v>
      </c>
      <c r="J18" s="8">
        <f>I18/I19*100</f>
        <v>8.1006547949963359</v>
      </c>
      <c r="K18" s="23">
        <v>1441368.01</v>
      </c>
      <c r="L18" s="8">
        <f>K18/K19*100</f>
        <v>10.135383645864337</v>
      </c>
      <c r="M18" s="23">
        <v>1505587.67</v>
      </c>
      <c r="N18" s="12">
        <f>M18/M19*100</f>
        <v>11.113386419773462</v>
      </c>
      <c r="O18" s="23">
        <f t="shared" si="2"/>
        <v>49003.030000000028</v>
      </c>
      <c r="P18" s="24">
        <f t="shared" si="3"/>
        <v>4.3973478919502327</v>
      </c>
      <c r="Q18" s="23">
        <f t="shared" si="4"/>
        <v>277988.06000000006</v>
      </c>
      <c r="R18" s="24">
        <f t="shared" si="5"/>
        <v>23.894864270266993</v>
      </c>
      <c r="S18" s="7">
        <f t="shared" si="6"/>
        <v>64219.659999999916</v>
      </c>
      <c r="T18" s="34">
        <f t="shared" si="7"/>
        <v>4.4554658875771764</v>
      </c>
    </row>
    <row r="19" spans="1:20" ht="38.25" customHeight="1" thickBot="1" x14ac:dyDescent="0.3">
      <c r="A19" s="25" t="s">
        <v>39</v>
      </c>
      <c r="B19" s="26"/>
      <c r="C19" s="26"/>
      <c r="D19" s="26"/>
      <c r="E19" s="27">
        <f>E13+E14+E15+E16+E17+E18</f>
        <v>14017616.539999999</v>
      </c>
      <c r="F19" s="28">
        <v>100</v>
      </c>
      <c r="G19" s="27">
        <f>G13+G14+G15+G16+G17+G18</f>
        <v>42130218.259999998</v>
      </c>
      <c r="H19" s="28">
        <v>100</v>
      </c>
      <c r="I19" s="27">
        <f>I13+I14+I15+I16+I17+I18</f>
        <v>14361554.459999999</v>
      </c>
      <c r="J19" s="28">
        <v>100</v>
      </c>
      <c r="K19" s="27">
        <f>K13+K14+K15+K16+K17+K18</f>
        <v>14221149.000000002</v>
      </c>
      <c r="L19" s="28">
        <v>100</v>
      </c>
      <c r="M19" s="27">
        <f>M13+M14+M15+M16+M17+M18</f>
        <v>13547514.799999999</v>
      </c>
      <c r="N19" s="28">
        <v>100</v>
      </c>
      <c r="O19" s="29">
        <f t="shared" si="2"/>
        <v>343937.91999999993</v>
      </c>
      <c r="P19" s="30">
        <f t="shared" si="3"/>
        <v>2.4536119890179293</v>
      </c>
      <c r="Q19" s="27">
        <f t="shared" si="4"/>
        <v>-140405.45999999717</v>
      </c>
      <c r="R19" s="30">
        <f t="shared" si="5"/>
        <v>-0.97764806999866494</v>
      </c>
      <c r="S19" s="27">
        <f t="shared" si="6"/>
        <v>-673634.20000000298</v>
      </c>
      <c r="T19" s="35">
        <f t="shared" si="7"/>
        <v>-4.7368479157345291</v>
      </c>
    </row>
    <row r="22" spans="1:20" x14ac:dyDescent="0.25">
      <c r="F22" s="3" t="s">
        <v>8</v>
      </c>
      <c r="G22" s="3"/>
      <c r="H22" s="3"/>
      <c r="I22" s="3"/>
      <c r="J22" s="3"/>
      <c r="K22" s="3" t="s">
        <v>7</v>
      </c>
      <c r="S22" s="2"/>
    </row>
    <row r="24" spans="1:20" x14ac:dyDescent="0.25">
      <c r="E24" s="10"/>
    </row>
    <row r="25" spans="1:20" x14ac:dyDescent="0.25">
      <c r="M25" s="2"/>
    </row>
    <row r="26" spans="1:20" x14ac:dyDescent="0.25">
      <c r="K26" s="2"/>
    </row>
    <row r="36" ht="104.25" customHeight="1" x14ac:dyDescent="0.25"/>
  </sheetData>
  <mergeCells count="20">
    <mergeCell ref="Q1:T1"/>
    <mergeCell ref="A7:G7"/>
    <mergeCell ref="A8:G8"/>
    <mergeCell ref="Q2:T2"/>
    <mergeCell ref="Q3:T3"/>
    <mergeCell ref="A4:T4"/>
    <mergeCell ref="S8:T8"/>
    <mergeCell ref="A9:A11"/>
    <mergeCell ref="B9:B11"/>
    <mergeCell ref="C9:C11"/>
    <mergeCell ref="E9:E11"/>
    <mergeCell ref="F9:F11"/>
    <mergeCell ref="D9:D11"/>
    <mergeCell ref="G9:N9"/>
    <mergeCell ref="O9:T9"/>
    <mergeCell ref="G10:G11"/>
    <mergeCell ref="I10:N10"/>
    <mergeCell ref="O10:P10"/>
    <mergeCell ref="Q10:R10"/>
    <mergeCell ref="S10:T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2016-11-22T11:09:12Z</dcterms:modified>
</cp:coreProperties>
</file>