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ARKOVAAU\Desktop\Новая папка\"/>
    </mc:Choice>
  </mc:AlternateContent>
  <bookViews>
    <workbookView xWindow="-135" yWindow="-480" windowWidth="29040" windowHeight="14565"/>
  </bookViews>
  <sheets>
    <sheet name="2023 год" sheetId="6" r:id="rId1"/>
    <sheet name="данные для заполнения" sheetId="2" state="hidden" r:id="rId2"/>
    <sheet name="Лист2" sheetId="3" state="hidden" r:id="rId3"/>
  </sheets>
  <definedNames>
    <definedName name="_xlnm._FilterDatabase" localSheetId="0" hidden="1">'2023 год'!$B$6:$AE$60</definedName>
    <definedName name="_xlnm.Print_Titles" localSheetId="0">'2023 год'!$4:$6</definedName>
    <definedName name="_xlnm.Print_Area" localSheetId="0">'2023 год'!$B$1:$N$65</definedName>
  </definedNames>
  <calcPr calcId="162913"/>
</workbook>
</file>

<file path=xl/calcChain.xml><?xml version="1.0" encoding="utf-8"?>
<calcChain xmlns="http://schemas.openxmlformats.org/spreadsheetml/2006/main">
  <c r="J60" i="6" l="1"/>
  <c r="H60" i="6"/>
  <c r="K59" i="6"/>
  <c r="G59" i="6"/>
  <c r="B59" i="6"/>
  <c r="K58" i="6"/>
  <c r="G58" i="6"/>
  <c r="B58" i="6"/>
  <c r="K57" i="6"/>
  <c r="G57" i="6"/>
  <c r="B57" i="6"/>
  <c r="K56" i="6"/>
  <c r="G56" i="6"/>
  <c r="B56" i="6"/>
  <c r="K55" i="6"/>
  <c r="G55" i="6"/>
  <c r="B55" i="6"/>
  <c r="K54" i="6"/>
  <c r="G54" i="6"/>
  <c r="B54" i="6"/>
  <c r="K53" i="6"/>
  <c r="G53" i="6"/>
  <c r="B53" i="6"/>
  <c r="K52" i="6"/>
  <c r="G52" i="6"/>
  <c r="B52" i="6"/>
  <c r="K51" i="6"/>
  <c r="G51" i="6"/>
  <c r="B51" i="6"/>
  <c r="K50" i="6"/>
  <c r="G50" i="6"/>
  <c r="B50" i="6"/>
  <c r="K49" i="6"/>
  <c r="G49" i="6"/>
  <c r="B49" i="6"/>
  <c r="K48" i="6"/>
  <c r="G48" i="6"/>
  <c r="B48" i="6"/>
  <c r="K47" i="6"/>
  <c r="G47" i="6"/>
  <c r="B47" i="6"/>
  <c r="K46" i="6"/>
  <c r="G46" i="6"/>
  <c r="B46" i="6"/>
  <c r="K45" i="6"/>
  <c r="G45" i="6"/>
  <c r="B45" i="6"/>
  <c r="K44" i="6"/>
  <c r="G44" i="6"/>
  <c r="B44" i="6"/>
  <c r="K43" i="6"/>
  <c r="G43" i="6"/>
  <c r="B43" i="6"/>
  <c r="K42" i="6" l="1"/>
  <c r="G42" i="6"/>
  <c r="B42" i="6"/>
  <c r="K41" i="6"/>
  <c r="G41" i="6"/>
  <c r="B41" i="6"/>
  <c r="K40" i="6"/>
  <c r="G40" i="6"/>
  <c r="B40" i="6"/>
  <c r="K39" i="6"/>
  <c r="G39" i="6"/>
  <c r="B39" i="6"/>
  <c r="K38" i="6"/>
  <c r="G38" i="6"/>
  <c r="B38" i="6"/>
  <c r="K37" i="6"/>
  <c r="G37" i="6"/>
  <c r="B37" i="6"/>
  <c r="K36" i="6"/>
  <c r="G36" i="6"/>
  <c r="B36" i="6"/>
  <c r="K35" i="6"/>
  <c r="G35" i="6"/>
  <c r="B35" i="6"/>
  <c r="K34" i="6"/>
  <c r="G34" i="6"/>
  <c r="B34" i="6"/>
  <c r="K33" i="6"/>
  <c r="G33" i="6"/>
  <c r="B33" i="6"/>
  <c r="K32" i="6"/>
  <c r="G32" i="6"/>
  <c r="B32" i="6"/>
  <c r="K31" i="6"/>
  <c r="G31" i="6"/>
  <c r="B31" i="6"/>
  <c r="K30" i="6"/>
  <c r="G30" i="6"/>
  <c r="B30" i="6"/>
  <c r="K29" i="6"/>
  <c r="G29" i="6"/>
  <c r="B29" i="6"/>
  <c r="K28" i="6"/>
  <c r="G28" i="6"/>
  <c r="B28" i="6"/>
  <c r="K27" i="6"/>
  <c r="G27" i="6"/>
  <c r="B27" i="6"/>
  <c r="K26" i="6"/>
  <c r="G26" i="6"/>
  <c r="B26" i="6"/>
  <c r="K25" i="6"/>
  <c r="G25" i="6"/>
  <c r="B25" i="6"/>
  <c r="K24" i="6"/>
  <c r="G24" i="6"/>
  <c r="B24" i="6"/>
  <c r="K23" i="6"/>
  <c r="G23" i="6"/>
  <c r="B23" i="6"/>
  <c r="K22" i="6"/>
  <c r="G22" i="6"/>
  <c r="B22" i="6"/>
  <c r="K21" i="6"/>
  <c r="G21" i="6"/>
  <c r="B21" i="6"/>
  <c r="K20" i="6"/>
  <c r="G20" i="6"/>
  <c r="B20" i="6"/>
  <c r="K19" i="6"/>
  <c r="G19" i="6"/>
  <c r="B19" i="6"/>
  <c r="K18" i="6"/>
  <c r="G18" i="6"/>
  <c r="B18" i="6"/>
  <c r="K17" i="6"/>
  <c r="G17" i="6"/>
  <c r="B17" i="6"/>
  <c r="K16" i="6"/>
  <c r="G16" i="6"/>
  <c r="B16" i="6"/>
  <c r="K15" i="6"/>
  <c r="G15" i="6"/>
  <c r="B15" i="6"/>
  <c r="K14" i="6"/>
  <c r="G14" i="6"/>
  <c r="B14" i="6"/>
  <c r="K13" i="6"/>
  <c r="G13" i="6"/>
  <c r="B13" i="6"/>
  <c r="K12" i="6"/>
  <c r="G12" i="6"/>
  <c r="B12" i="6"/>
  <c r="K11" i="6"/>
  <c r="G11" i="6"/>
  <c r="B11" i="6"/>
  <c r="K10" i="6"/>
  <c r="G10" i="6"/>
  <c r="B10" i="6"/>
  <c r="K9" i="6"/>
  <c r="G9" i="6"/>
  <c r="B9" i="6"/>
  <c r="K8" i="6"/>
  <c r="G8" i="6"/>
  <c r="B8" i="6"/>
  <c r="K7" i="6"/>
  <c r="G7" i="6"/>
  <c r="B7" i="6"/>
  <c r="G60" i="6" l="1"/>
  <c r="K60" i="6"/>
</calcChain>
</file>

<file path=xl/sharedStrings.xml><?xml version="1.0" encoding="utf-8"?>
<sst xmlns="http://schemas.openxmlformats.org/spreadsheetml/2006/main" count="357" uniqueCount="87">
  <si>
    <t>№ п/п</t>
  </si>
  <si>
    <t>Муниципальное образование</t>
  </si>
  <si>
    <t>Наименование населенного  пункта</t>
  </si>
  <si>
    <t>строительство газопровода-ввода</t>
  </si>
  <si>
    <t>строительство газораспределительной сети</t>
  </si>
  <si>
    <t>реконструкция существующей газораспределительной сети</t>
  </si>
  <si>
    <t>реконструкция "межпоселкового газопровода" (газораспределительной сети)</t>
  </si>
  <si>
    <t>другое (дополнить в случае необходимости)</t>
  </si>
  <si>
    <t>установка пункта редуцирования газа</t>
  </si>
  <si>
    <t>прокол  (ГНБ и бестраншейный способ прокладки)</t>
  </si>
  <si>
    <t>врезка на участке заявителя (нулевая врезка)</t>
  </si>
  <si>
    <t>реконструкция газораспределительной станции (ГРС)</t>
  </si>
  <si>
    <t>Наименование газораспределительной организации</t>
  </si>
  <si>
    <t>год</t>
  </si>
  <si>
    <t>месяц</t>
  </si>
  <si>
    <t>Мероприятия необходимые для создания технической возможности подключения домовладений*</t>
  </si>
  <si>
    <t>Срок догазификации</t>
  </si>
  <si>
    <t>* -"домовладение" - объект индивидуального жилищного строительства или жилой дом блокированной застройки, расположенный на земельном участке, принадлежащие физическому лицу на праве собственности или ином предусмотренном законом основании</t>
  </si>
  <si>
    <t>** - "догазификация" - осуществление подключения (технологического присоединения) к газораспределительным сетям газоиспользующего оборудования, принадлежащего физическим лицам, намеревающимся использовать газ для удовлетворения личных, семейных, домашних и иных нужд, не связанных с осуществлением предпринимательской (профессиональной) деятельности, с учетом выполнения мероприятий в рамках такого подключения (технологического присоединения) до границ земельных участков без взимания средств с физического лица при условии, что в населённом пункте, в котором располагается домовладение физического лица проложены газораспределительные сети</t>
  </si>
  <si>
    <t>Пообъектный план-график догазификации**</t>
  </si>
  <si>
    <t xml:space="preserve">Адрес домовладения*, для которого реализуются мероприятия, необходимые для создания технической возможности его подключения (улица, номер домовладения) </t>
  </si>
  <si>
    <t>Иные источники тыс. руб.</t>
  </si>
  <si>
    <t>Плановая стоимость объекта, тыс. руб.без НДС</t>
  </si>
  <si>
    <t>Источники финансирования капитальных затрат тыс. руб. без НДС</t>
  </si>
  <si>
    <t>Средства специальной надбавки к тарифу на транспортировку газа тыс. руб.</t>
  </si>
  <si>
    <t>Всего (грф.7 + грф.8 + грф.9) тыс. руб.</t>
  </si>
  <si>
    <t>Собственные средства организаций  тыс. руб.</t>
  </si>
  <si>
    <t>г. Нижневартовск</t>
  </si>
  <si>
    <t>ул.Геологов 19б</t>
  </si>
  <si>
    <t>ул. Советская д. 34</t>
  </si>
  <si>
    <t>ул. Советская д. 30</t>
  </si>
  <si>
    <t>ул. Советская д. 55</t>
  </si>
  <si>
    <t>ул. Советская д. 51</t>
  </si>
  <si>
    <t>ул. Советская д. 37</t>
  </si>
  <si>
    <t>ул. Советская д. 59</t>
  </si>
  <si>
    <t>ул. Советская, д. 39А</t>
  </si>
  <si>
    <t>ул. Советская  47</t>
  </si>
  <si>
    <t>пер. Лесников д.1</t>
  </si>
  <si>
    <t>ул. Советская д 40</t>
  </si>
  <si>
    <t>ул. Советская д 27</t>
  </si>
  <si>
    <t>ул. Сосновая, д. 37</t>
  </si>
  <si>
    <t>ул. Советская д. 33</t>
  </si>
  <si>
    <t>ООО "Нижневартовскгаз"</t>
  </si>
  <si>
    <r>
      <t>Согласовано (со стороны ГРО)                                                                                 _</t>
    </r>
    <r>
      <rPr>
        <u/>
        <sz val="16"/>
        <color theme="1"/>
        <rFont val="Times New Roman"/>
        <family val="1"/>
        <charset val="204"/>
      </rPr>
      <t>ООО "Нижневартовскгаз"</t>
    </r>
    <r>
      <rPr>
        <sz val="16"/>
        <color theme="1"/>
        <rFont val="Times New Roman"/>
        <family val="1"/>
        <charset val="204"/>
      </rPr>
      <t xml:space="preserve">_________________________
 ____________       </t>
    </r>
    <r>
      <rPr>
        <u/>
        <sz val="16"/>
        <color theme="1"/>
        <rFont val="Times New Roman"/>
        <family val="1"/>
        <charset val="204"/>
      </rPr>
      <t>О.Е.Степченков</t>
    </r>
    <r>
      <rPr>
        <sz val="16"/>
        <color theme="1"/>
        <rFont val="Times New Roman"/>
        <family val="1"/>
        <charset val="204"/>
      </rPr>
      <t xml:space="preserve">      
(подпись)        (расшифровка подписи: ФИО)
от _________ № ________</t>
    </r>
  </si>
  <si>
    <t>город Нижневартовск</t>
  </si>
  <si>
    <t>Выполнение</t>
  </si>
  <si>
    <t>ул. Советская, д. 53</t>
  </si>
  <si>
    <t>ул. Сосновая, д. 25</t>
  </si>
  <si>
    <t>ул. Сосновая  д.27</t>
  </si>
  <si>
    <t>ул. Сосновая, д. 33</t>
  </si>
  <si>
    <t>декабрь</t>
  </si>
  <si>
    <t xml:space="preserve">                                                    Утверждаю
   И. о. Заместителя главы города, директора департамента ЖКХ администрации города 
_____________ _____________В. Г. Сушков     
(подпись)        (расшифровка подписи: ФИО)
от _________ № ________
</t>
  </si>
  <si>
    <t>ул.Снежная 30</t>
  </si>
  <si>
    <t>УЛ. Сосновая  д.27</t>
  </si>
  <si>
    <t>ул. Весенняя 6</t>
  </si>
  <si>
    <t>ул. Весенняя 4</t>
  </si>
  <si>
    <t>ул. Зырянова , 78а</t>
  </si>
  <si>
    <t>УЛ.Зырянова 105</t>
  </si>
  <si>
    <t>ул. Геологов, д. 22в</t>
  </si>
  <si>
    <t>ул. Луговая д. 71</t>
  </si>
  <si>
    <t>ул. Советская, д. 17а</t>
  </si>
  <si>
    <t>ул. Зырянова , д. 80</t>
  </si>
  <si>
    <t>ул. Советская, д. 7</t>
  </si>
  <si>
    <t>ул. Советская, д. 7ж</t>
  </si>
  <si>
    <t>пер. Лесников, д. 7</t>
  </si>
  <si>
    <t>ул. Тихая, 6</t>
  </si>
  <si>
    <t>Октябрьская, д. 71</t>
  </si>
  <si>
    <t>Цветочный 14</t>
  </si>
  <si>
    <t>Осенняя, д.39</t>
  </si>
  <si>
    <t>ул.Марии Петтухиной д.12</t>
  </si>
  <si>
    <t>ул. Югорская, д. 75</t>
  </si>
  <si>
    <t>ул. Советская, д. 14</t>
  </si>
  <si>
    <t>ул. Зырянова, д. 103 А</t>
  </si>
  <si>
    <t>ул.Октябрьская 94</t>
  </si>
  <si>
    <t>Советская д. 7 д</t>
  </si>
  <si>
    <t>Луговая, д.61</t>
  </si>
  <si>
    <t>Октябрьская 90/1</t>
  </si>
  <si>
    <t>Октябрьская 102</t>
  </si>
  <si>
    <t>ул. Зырянова д. 81</t>
  </si>
  <si>
    <t>Луговая, д.67</t>
  </si>
  <si>
    <t>Весенняя  16</t>
  </si>
  <si>
    <t>Весенняя, 15</t>
  </si>
  <si>
    <t>пер. Цветочный, д. 12</t>
  </si>
  <si>
    <t>Цветочный 10</t>
  </si>
  <si>
    <t>пер. Цветочный, д. 16</t>
  </si>
  <si>
    <t>Тихая 42</t>
  </si>
  <si>
    <t>Югорская , д. 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</si>
</sst>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0" fillId="0" borderId="0"/>
    <xf numFmtId="0" fontId="11" fillId="0" borderId="0"/>
    <xf numFmtId="0" fontId="7" fillId="0" borderId="0"/>
    <xf numFmtId="0" fontId="17" fillId="6" borderId="0" applyNumberFormat="0" applyBorder="0" applyAlignment="0" applyProtection="0"/>
    <xf numFmtId="0" fontId="16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5" borderId="0" applyNumberFormat="0" applyBorder="0" applyAlignment="0" applyProtection="0"/>
  </cellStyleXfs>
  <cellXfs count="48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0" xfId="0" applyFill="1"/>
    <xf numFmtId="0" fontId="0" fillId="0" borderId="0" xfId="0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3" borderId="0" xfId="0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indent="2"/>
    </xf>
    <xf numFmtId="0" fontId="9" fillId="0" borderId="1" xfId="0" applyFont="1" applyFill="1" applyBorder="1" applyAlignment="1">
      <alignment horizontal="left" vertical="center" indent="2"/>
    </xf>
    <xf numFmtId="0" fontId="14" fillId="2" borderId="1" xfId="0" applyFont="1" applyFill="1" applyBorder="1" applyAlignment="1">
      <alignment horizontal="left" vertical="center" indent="2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</cellXfs>
  <cellStyles count="8">
    <cellStyle name="Нейтральный 2" xfId="6"/>
    <cellStyle name="Обычный" xfId="0" builtinId="0"/>
    <cellStyle name="Обычный 3" xfId="2"/>
    <cellStyle name="Обычный 7" xfId="1"/>
    <cellStyle name="Обычный 9" xfId="3"/>
    <cellStyle name="Плохой 2" xfId="4"/>
    <cellStyle name="Текст предупреждения 2" xfId="5"/>
    <cellStyle name="Хороший 2" xfId="7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69"/>
  <sheetViews>
    <sheetView tabSelected="1" view="pageBreakPreview" topLeftCell="A40" zoomScale="85" zoomScaleNormal="115" zoomScaleSheetLayoutView="85" workbookViewId="0">
      <selection activeCell="L25" sqref="L25"/>
    </sheetView>
  </sheetViews>
  <sheetFormatPr defaultRowHeight="15" x14ac:dyDescent="0.25"/>
  <cols>
    <col min="1" max="1" width="2.140625" customWidth="1"/>
    <col min="2" max="2" width="6.42578125" customWidth="1"/>
    <col min="3" max="3" width="22.140625" style="5" customWidth="1"/>
    <col min="4" max="4" width="20.28515625" customWidth="1"/>
    <col min="5" max="5" width="40.42578125" customWidth="1"/>
    <col min="6" max="6" width="32.7109375" style="7" customWidth="1"/>
    <col min="7" max="7" width="18.28515625" style="7" customWidth="1"/>
    <col min="8" max="8" width="20.28515625" style="7" customWidth="1"/>
    <col min="9" max="9" width="13.7109375" style="7" customWidth="1"/>
    <col min="10" max="10" width="17.85546875" style="7" customWidth="1"/>
    <col min="11" max="11" width="13.7109375" style="7" customWidth="1"/>
    <col min="12" max="12" width="29.28515625" customWidth="1"/>
    <col min="13" max="13" width="9.85546875" customWidth="1"/>
    <col min="14" max="14" width="15.5703125" customWidth="1"/>
    <col min="15" max="15" width="29.42578125" customWidth="1"/>
    <col min="16" max="16" width="11.140625" customWidth="1"/>
    <col min="17" max="17" width="46" style="30" customWidth="1"/>
  </cols>
  <sheetData>
    <row r="1" spans="1:31" ht="159" customHeight="1" x14ac:dyDescent="0.25">
      <c r="B1" s="34" t="s">
        <v>43</v>
      </c>
      <c r="C1" s="35"/>
      <c r="D1" s="35"/>
      <c r="E1" s="35"/>
      <c r="J1" s="28"/>
      <c r="K1" s="41" t="s">
        <v>51</v>
      </c>
      <c r="L1" s="41"/>
      <c r="M1" s="41"/>
      <c r="N1" s="41"/>
      <c r="X1" s="36"/>
      <c r="Y1" s="36"/>
      <c r="Z1" s="36"/>
      <c r="AA1" s="36"/>
      <c r="AB1" s="36"/>
      <c r="AC1" s="36"/>
      <c r="AD1" s="36"/>
      <c r="AE1" s="36"/>
    </row>
    <row r="2" spans="1:31" ht="22.5" x14ac:dyDescent="0.25">
      <c r="B2" s="37" t="s">
        <v>19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1"/>
      <c r="X2" s="36"/>
      <c r="Y2" s="36"/>
      <c r="Z2" s="36"/>
      <c r="AA2" s="36"/>
      <c r="AB2" s="36"/>
      <c r="AC2" s="36"/>
      <c r="AD2" s="36"/>
      <c r="AE2" s="36"/>
    </row>
    <row r="3" spans="1:31" ht="15.75" x14ac:dyDescent="0.25">
      <c r="B3" s="1"/>
      <c r="C3" s="6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X3" s="26"/>
      <c r="Y3" s="26"/>
      <c r="Z3" s="26"/>
      <c r="AA3" s="26"/>
      <c r="AB3" s="26"/>
      <c r="AC3" s="26"/>
      <c r="AD3" s="26"/>
      <c r="AE3" s="26"/>
    </row>
    <row r="4" spans="1:31" ht="54.75" customHeight="1" x14ac:dyDescent="0.25">
      <c r="B4" s="38" t="s">
        <v>0</v>
      </c>
      <c r="C4" s="38" t="s">
        <v>1</v>
      </c>
      <c r="D4" s="38" t="s">
        <v>2</v>
      </c>
      <c r="E4" s="38" t="s">
        <v>15</v>
      </c>
      <c r="F4" s="39" t="s">
        <v>20</v>
      </c>
      <c r="G4" s="39" t="s">
        <v>22</v>
      </c>
      <c r="H4" s="43" t="s">
        <v>23</v>
      </c>
      <c r="I4" s="44"/>
      <c r="J4" s="44"/>
      <c r="K4" s="45"/>
      <c r="L4" s="38" t="s">
        <v>12</v>
      </c>
      <c r="M4" s="38" t="s">
        <v>16</v>
      </c>
      <c r="N4" s="38"/>
      <c r="O4" s="38" t="s">
        <v>45</v>
      </c>
    </row>
    <row r="5" spans="1:31" ht="64.900000000000006" customHeight="1" x14ac:dyDescent="0.25">
      <c r="B5" s="38"/>
      <c r="C5" s="38"/>
      <c r="D5" s="38"/>
      <c r="E5" s="38"/>
      <c r="F5" s="40"/>
      <c r="G5" s="40"/>
      <c r="H5" s="22" t="s">
        <v>24</v>
      </c>
      <c r="I5" s="22" t="s">
        <v>26</v>
      </c>
      <c r="J5" s="22" t="s">
        <v>21</v>
      </c>
      <c r="K5" s="22" t="s">
        <v>25</v>
      </c>
      <c r="L5" s="38"/>
      <c r="M5" s="27" t="s">
        <v>13</v>
      </c>
      <c r="N5" s="16" t="s">
        <v>14</v>
      </c>
      <c r="O5" s="38"/>
    </row>
    <row r="6" spans="1:31" ht="15" customHeight="1" x14ac:dyDescent="0.25">
      <c r="B6" s="2">
        <v>1</v>
      </c>
      <c r="C6" s="2">
        <v>2</v>
      </c>
      <c r="D6" s="2">
        <v>3</v>
      </c>
      <c r="E6" s="9">
        <v>4</v>
      </c>
      <c r="F6" s="10">
        <v>5</v>
      </c>
      <c r="G6" s="10">
        <v>6</v>
      </c>
      <c r="H6" s="10">
        <v>7</v>
      </c>
      <c r="I6" s="10">
        <v>8</v>
      </c>
      <c r="J6" s="10">
        <v>9</v>
      </c>
      <c r="K6" s="10">
        <v>10</v>
      </c>
      <c r="L6" s="2">
        <v>11</v>
      </c>
      <c r="M6" s="2">
        <v>12</v>
      </c>
      <c r="N6" s="17">
        <v>13</v>
      </c>
      <c r="O6" s="19">
        <v>14</v>
      </c>
    </row>
    <row r="7" spans="1:31" x14ac:dyDescent="0.25">
      <c r="B7" s="3">
        <f>SUBTOTAL(103,C$7:C7)</f>
        <v>1</v>
      </c>
      <c r="C7" s="4" t="s">
        <v>44</v>
      </c>
      <c r="D7" s="4" t="s">
        <v>27</v>
      </c>
      <c r="E7" s="21" t="s">
        <v>3</v>
      </c>
      <c r="F7" s="31" t="s">
        <v>48</v>
      </c>
      <c r="G7" s="15">
        <f t="shared" ref="G7:G42" si="0">H7+J7</f>
        <v>21.129014275560007</v>
      </c>
      <c r="H7" s="14"/>
      <c r="I7" s="14">
        <v>0</v>
      </c>
      <c r="J7" s="14">
        <v>21.129014275560007</v>
      </c>
      <c r="K7" s="14">
        <f t="shared" ref="K7:K42" si="1">H7+I7+J7</f>
        <v>21.129014275560007</v>
      </c>
      <c r="L7" s="4" t="s">
        <v>42</v>
      </c>
      <c r="M7" s="4">
        <v>2023</v>
      </c>
      <c r="N7" s="18" t="s">
        <v>50</v>
      </c>
      <c r="O7" s="20"/>
      <c r="P7" s="31"/>
    </row>
    <row r="8" spans="1:31" x14ac:dyDescent="0.25">
      <c r="B8" s="3">
        <f>SUBTOTAL(103,C$7:C8)</f>
        <v>2</v>
      </c>
      <c r="C8" s="4" t="s">
        <v>44</v>
      </c>
      <c r="D8" s="4" t="s">
        <v>27</v>
      </c>
      <c r="E8" s="21" t="s">
        <v>3</v>
      </c>
      <c r="F8" s="31" t="s">
        <v>28</v>
      </c>
      <c r="G8" s="15">
        <f t="shared" si="0"/>
        <v>4375.9560798266803</v>
      </c>
      <c r="H8" s="14">
        <v>4375.9560798266803</v>
      </c>
      <c r="I8" s="14">
        <v>0</v>
      </c>
      <c r="J8" s="14">
        <v>0</v>
      </c>
      <c r="K8" s="14">
        <f t="shared" si="1"/>
        <v>4375.9560798266803</v>
      </c>
      <c r="L8" s="4" t="s">
        <v>42</v>
      </c>
      <c r="M8" s="4">
        <v>2023</v>
      </c>
      <c r="N8" s="18" t="s">
        <v>50</v>
      </c>
      <c r="O8" s="20"/>
      <c r="P8" s="31"/>
    </row>
    <row r="9" spans="1:31" x14ac:dyDescent="0.25">
      <c r="A9" s="5"/>
      <c r="B9" s="3">
        <f>SUBTOTAL(103,C$7:C9)</f>
        <v>3</v>
      </c>
      <c r="C9" s="4" t="s">
        <v>44</v>
      </c>
      <c r="D9" s="4" t="s">
        <v>27</v>
      </c>
      <c r="E9" s="21" t="s">
        <v>4</v>
      </c>
      <c r="F9" s="31" t="s">
        <v>29</v>
      </c>
      <c r="G9" s="15">
        <f t="shared" si="0"/>
        <v>9346.8644363778003</v>
      </c>
      <c r="H9" s="14">
        <v>9346.8644363778003</v>
      </c>
      <c r="I9" s="14">
        <v>0</v>
      </c>
      <c r="J9" s="14">
        <v>0</v>
      </c>
      <c r="K9" s="14">
        <f t="shared" si="1"/>
        <v>9346.8644363778003</v>
      </c>
      <c r="L9" s="4" t="s">
        <v>42</v>
      </c>
      <c r="M9" s="4">
        <v>2023</v>
      </c>
      <c r="N9" s="18" t="s">
        <v>50</v>
      </c>
      <c r="O9" s="20"/>
      <c r="P9" s="31"/>
    </row>
    <row r="10" spans="1:31" x14ac:dyDescent="0.25">
      <c r="A10" s="5"/>
      <c r="B10" s="3">
        <f>SUBTOTAL(103,C$7:C10)</f>
        <v>4</v>
      </c>
      <c r="C10" s="4" t="s">
        <v>44</v>
      </c>
      <c r="D10" s="4" t="s">
        <v>27</v>
      </c>
      <c r="E10" s="21" t="s">
        <v>3</v>
      </c>
      <c r="F10" s="31" t="s">
        <v>30</v>
      </c>
      <c r="G10" s="15">
        <f t="shared" si="0"/>
        <v>31.693521413340008</v>
      </c>
      <c r="H10" s="14"/>
      <c r="I10" s="14">
        <v>0</v>
      </c>
      <c r="J10" s="14">
        <v>31.693521413340008</v>
      </c>
      <c r="K10" s="14">
        <f t="shared" si="1"/>
        <v>31.693521413340008</v>
      </c>
      <c r="L10" s="4" t="s">
        <v>42</v>
      </c>
      <c r="M10" s="4">
        <v>2023</v>
      </c>
      <c r="N10" s="18" t="s">
        <v>50</v>
      </c>
      <c r="O10" s="20"/>
      <c r="P10" s="31"/>
    </row>
    <row r="11" spans="1:31" x14ac:dyDescent="0.25">
      <c r="A11" s="5"/>
      <c r="B11" s="3">
        <f>SUBTOTAL(103,C$7:C11)</f>
        <v>5</v>
      </c>
      <c r="C11" s="4" t="s">
        <v>44</v>
      </c>
      <c r="D11" s="4" t="s">
        <v>27</v>
      </c>
      <c r="E11" s="21" t="s">
        <v>3</v>
      </c>
      <c r="F11" s="31" t="s">
        <v>31</v>
      </c>
      <c r="G11" s="15">
        <f t="shared" si="0"/>
        <v>10.564507137780003</v>
      </c>
      <c r="H11" s="14"/>
      <c r="I11" s="14">
        <v>0</v>
      </c>
      <c r="J11" s="14">
        <v>10.564507137780003</v>
      </c>
      <c r="K11" s="14">
        <f t="shared" si="1"/>
        <v>10.564507137780003</v>
      </c>
      <c r="L11" s="4" t="s">
        <v>42</v>
      </c>
      <c r="M11" s="4">
        <v>2023</v>
      </c>
      <c r="N11" s="18" t="s">
        <v>50</v>
      </c>
      <c r="O11" s="23"/>
      <c r="P11" s="31"/>
    </row>
    <row r="12" spans="1:31" x14ac:dyDescent="0.25">
      <c r="A12" s="5"/>
      <c r="B12" s="3">
        <f>SUBTOTAL(103,C$7:C12)</f>
        <v>6</v>
      </c>
      <c r="C12" s="4" t="s">
        <v>44</v>
      </c>
      <c r="D12" s="4" t="s">
        <v>27</v>
      </c>
      <c r="E12" s="21" t="s">
        <v>4</v>
      </c>
      <c r="F12" s="31" t="s">
        <v>32</v>
      </c>
      <c r="G12" s="15">
        <f t="shared" si="0"/>
        <v>734.8203363277803</v>
      </c>
      <c r="H12" s="14"/>
      <c r="I12" s="14">
        <v>0</v>
      </c>
      <c r="J12" s="14">
        <v>734.8203363277803</v>
      </c>
      <c r="K12" s="14">
        <f t="shared" si="1"/>
        <v>734.8203363277803</v>
      </c>
      <c r="L12" s="4" t="s">
        <v>42</v>
      </c>
      <c r="M12" s="4">
        <v>2023</v>
      </c>
      <c r="N12" s="18" t="s">
        <v>50</v>
      </c>
      <c r="O12" s="20"/>
      <c r="P12" s="31"/>
    </row>
    <row r="13" spans="1:31" s="25" customFormat="1" x14ac:dyDescent="0.25">
      <c r="A13" s="5"/>
      <c r="B13" s="3">
        <f>SUBTOTAL(103,C$7:C13)</f>
        <v>7</v>
      </c>
      <c r="C13" s="4" t="s">
        <v>44</v>
      </c>
      <c r="D13" s="4" t="s">
        <v>27</v>
      </c>
      <c r="E13" s="21" t="s">
        <v>3</v>
      </c>
      <c r="F13" s="32" t="s">
        <v>33</v>
      </c>
      <c r="G13" s="15">
        <f t="shared" si="0"/>
        <v>10.564507137780003</v>
      </c>
      <c r="H13" s="14"/>
      <c r="I13" s="14">
        <v>0</v>
      </c>
      <c r="J13" s="14">
        <v>10.564507137780003</v>
      </c>
      <c r="K13" s="14">
        <f t="shared" si="1"/>
        <v>10.564507137780003</v>
      </c>
      <c r="L13" s="4" t="s">
        <v>42</v>
      </c>
      <c r="M13" s="4">
        <v>2023</v>
      </c>
      <c r="N13" s="18" t="s">
        <v>50</v>
      </c>
      <c r="O13" s="24"/>
      <c r="P13" s="32"/>
    </row>
    <row r="14" spans="1:31" s="25" customFormat="1" x14ac:dyDescent="0.25">
      <c r="A14" s="5"/>
      <c r="B14" s="3">
        <f>SUBTOTAL(103,C$7:C14)</f>
        <v>8</v>
      </c>
      <c r="C14" s="4" t="s">
        <v>44</v>
      </c>
      <c r="D14" s="4" t="s">
        <v>27</v>
      </c>
      <c r="E14" s="21" t="s">
        <v>3</v>
      </c>
      <c r="F14" s="32" t="s">
        <v>34</v>
      </c>
      <c r="G14" s="15">
        <f t="shared" si="0"/>
        <v>10.564507137780003</v>
      </c>
      <c r="H14" s="14"/>
      <c r="I14" s="14">
        <v>0</v>
      </c>
      <c r="J14" s="14">
        <v>10.564507137780003</v>
      </c>
      <c r="K14" s="14">
        <f t="shared" si="1"/>
        <v>10.564507137780003</v>
      </c>
      <c r="L14" s="4" t="s">
        <v>42</v>
      </c>
      <c r="M14" s="4">
        <v>2023</v>
      </c>
      <c r="N14" s="18" t="s">
        <v>50</v>
      </c>
      <c r="O14" s="24"/>
      <c r="P14" s="32"/>
    </row>
    <row r="15" spans="1:31" x14ac:dyDescent="0.25">
      <c r="A15" s="5"/>
      <c r="B15" s="3">
        <f>SUBTOTAL(103,C$7:C15)</f>
        <v>9</v>
      </c>
      <c r="C15" s="4" t="s">
        <v>44</v>
      </c>
      <c r="D15" s="4" t="s">
        <v>27</v>
      </c>
      <c r="E15" s="21" t="s">
        <v>3</v>
      </c>
      <c r="F15" s="31" t="s">
        <v>46</v>
      </c>
      <c r="G15" s="15">
        <f t="shared" si="0"/>
        <v>4796.9654495377799</v>
      </c>
      <c r="H15" s="14">
        <v>4796.9654495377799</v>
      </c>
      <c r="I15" s="14">
        <v>0</v>
      </c>
      <c r="J15" s="14">
        <v>0</v>
      </c>
      <c r="K15" s="14">
        <f t="shared" si="1"/>
        <v>4796.9654495377799</v>
      </c>
      <c r="L15" s="4" t="s">
        <v>42</v>
      </c>
      <c r="M15" s="4">
        <v>2023</v>
      </c>
      <c r="N15" s="18" t="s">
        <v>50</v>
      </c>
      <c r="O15" s="23"/>
      <c r="P15" s="31"/>
      <c r="Q15" s="29"/>
    </row>
    <row r="16" spans="1:31" x14ac:dyDescent="0.25">
      <c r="A16" s="5"/>
      <c r="B16" s="3">
        <f>SUBTOTAL(103,C$7:C16)</f>
        <v>10</v>
      </c>
      <c r="C16" s="4" t="s">
        <v>44</v>
      </c>
      <c r="D16" s="4" t="s">
        <v>27</v>
      </c>
      <c r="E16" s="21" t="s">
        <v>3</v>
      </c>
      <c r="F16" s="31" t="s">
        <v>49</v>
      </c>
      <c r="G16" s="15">
        <f t="shared" si="0"/>
        <v>10.564507137780003</v>
      </c>
      <c r="H16" s="14"/>
      <c r="I16" s="14">
        <v>0</v>
      </c>
      <c r="J16" s="14">
        <v>10.564507137780003</v>
      </c>
      <c r="K16" s="14">
        <f t="shared" si="1"/>
        <v>10.564507137780003</v>
      </c>
      <c r="L16" s="4" t="s">
        <v>42</v>
      </c>
      <c r="M16" s="4">
        <v>2023</v>
      </c>
      <c r="N16" s="18" t="s">
        <v>50</v>
      </c>
      <c r="O16" s="20"/>
      <c r="P16" s="31"/>
    </row>
    <row r="17" spans="1:16" s="25" customFormat="1" x14ac:dyDescent="0.25">
      <c r="A17" s="5"/>
      <c r="B17" s="3">
        <f>SUBTOTAL(103,C$7:C17)</f>
        <v>11</v>
      </c>
      <c r="C17" s="4" t="s">
        <v>44</v>
      </c>
      <c r="D17" s="4" t="s">
        <v>27</v>
      </c>
      <c r="E17" s="21" t="s">
        <v>3</v>
      </c>
      <c r="F17" s="32" t="s">
        <v>35</v>
      </c>
      <c r="G17" s="15">
        <f t="shared" si="0"/>
        <v>10.564507137780003</v>
      </c>
      <c r="H17" s="14"/>
      <c r="I17" s="14">
        <v>0</v>
      </c>
      <c r="J17" s="14">
        <v>10.564507137780003</v>
      </c>
      <c r="K17" s="14">
        <f t="shared" si="1"/>
        <v>10.564507137780003</v>
      </c>
      <c r="L17" s="4" t="s">
        <v>42</v>
      </c>
      <c r="M17" s="4">
        <v>2023</v>
      </c>
      <c r="N17" s="18" t="s">
        <v>50</v>
      </c>
      <c r="O17" s="24"/>
      <c r="P17" s="32"/>
    </row>
    <row r="18" spans="1:16" s="25" customFormat="1" x14ac:dyDescent="0.25">
      <c r="A18" s="5"/>
      <c r="B18" s="3">
        <f>SUBTOTAL(103,C$7:C18)</f>
        <v>12</v>
      </c>
      <c r="C18" s="4" t="s">
        <v>44</v>
      </c>
      <c r="D18" s="4" t="s">
        <v>27</v>
      </c>
      <c r="E18" s="21" t="s">
        <v>3</v>
      </c>
      <c r="F18" s="32" t="s">
        <v>36</v>
      </c>
      <c r="G18" s="15">
        <f t="shared" si="0"/>
        <v>10.564507137780003</v>
      </c>
      <c r="H18" s="14"/>
      <c r="I18" s="14">
        <v>0</v>
      </c>
      <c r="J18" s="14">
        <v>10.564507137780003</v>
      </c>
      <c r="K18" s="14">
        <f t="shared" si="1"/>
        <v>10.564507137780003</v>
      </c>
      <c r="L18" s="4" t="s">
        <v>42</v>
      </c>
      <c r="M18" s="4">
        <v>2023</v>
      </c>
      <c r="N18" s="18" t="s">
        <v>50</v>
      </c>
      <c r="O18" s="24"/>
      <c r="P18" s="32"/>
    </row>
    <row r="19" spans="1:16" s="25" customFormat="1" x14ac:dyDescent="0.25">
      <c r="A19" s="5"/>
      <c r="B19" s="3">
        <f>SUBTOTAL(103,C$7:C19)</f>
        <v>13</v>
      </c>
      <c r="C19" s="4" t="s">
        <v>44</v>
      </c>
      <c r="D19" s="4" t="s">
        <v>27</v>
      </c>
      <c r="E19" s="21" t="s">
        <v>4</v>
      </c>
      <c r="F19" s="32" t="s">
        <v>37</v>
      </c>
      <c r="G19" s="15">
        <f t="shared" si="0"/>
        <v>1829.6177015093399</v>
      </c>
      <c r="H19" s="14"/>
      <c r="I19" s="14">
        <v>0</v>
      </c>
      <c r="J19" s="14">
        <v>1829.6177015093399</v>
      </c>
      <c r="K19" s="14">
        <f t="shared" si="1"/>
        <v>1829.6177015093399</v>
      </c>
      <c r="L19" s="4" t="s">
        <v>42</v>
      </c>
      <c r="M19" s="4">
        <v>2023</v>
      </c>
      <c r="N19" s="18" t="s">
        <v>50</v>
      </c>
      <c r="O19" s="24"/>
      <c r="P19" s="32"/>
    </row>
    <row r="20" spans="1:16" x14ac:dyDescent="0.25">
      <c r="A20" s="5"/>
      <c r="B20" s="3">
        <f>SUBTOTAL(103,C$7:C20)</f>
        <v>14</v>
      </c>
      <c r="C20" s="4" t="s">
        <v>44</v>
      </c>
      <c r="D20" s="4" t="s">
        <v>27</v>
      </c>
      <c r="E20" s="21" t="s">
        <v>4</v>
      </c>
      <c r="F20" s="32" t="s">
        <v>38</v>
      </c>
      <c r="G20" s="15">
        <f t="shared" si="0"/>
        <v>31.693521413340008</v>
      </c>
      <c r="H20" s="14"/>
      <c r="I20" s="14">
        <v>0</v>
      </c>
      <c r="J20" s="14">
        <v>31.693521413340008</v>
      </c>
      <c r="K20" s="14">
        <f t="shared" si="1"/>
        <v>31.693521413340008</v>
      </c>
      <c r="L20" s="4" t="s">
        <v>42</v>
      </c>
      <c r="M20" s="4">
        <v>2023</v>
      </c>
      <c r="N20" s="18" t="s">
        <v>50</v>
      </c>
      <c r="O20" s="24"/>
      <c r="P20" s="32"/>
    </row>
    <row r="21" spans="1:16" s="25" customFormat="1" x14ac:dyDescent="0.25">
      <c r="A21" s="5"/>
      <c r="B21" s="3">
        <f>SUBTOTAL(103,C$7:C21)</f>
        <v>15</v>
      </c>
      <c r="C21" s="4" t="s">
        <v>44</v>
      </c>
      <c r="D21" s="4" t="s">
        <v>27</v>
      </c>
      <c r="E21" s="21" t="s">
        <v>3</v>
      </c>
      <c r="F21" s="32" t="s">
        <v>39</v>
      </c>
      <c r="G21" s="15">
        <f t="shared" si="0"/>
        <v>337.45981260978004</v>
      </c>
      <c r="H21" s="14"/>
      <c r="I21" s="14">
        <v>0</v>
      </c>
      <c r="J21" s="14">
        <v>337.45981260978004</v>
      </c>
      <c r="K21" s="14">
        <f t="shared" si="1"/>
        <v>337.45981260978004</v>
      </c>
      <c r="L21" s="4" t="s">
        <v>42</v>
      </c>
      <c r="M21" s="4">
        <v>2023</v>
      </c>
      <c r="N21" s="18" t="s">
        <v>50</v>
      </c>
      <c r="O21" s="24"/>
      <c r="P21" s="32"/>
    </row>
    <row r="22" spans="1:16" s="25" customFormat="1" x14ac:dyDescent="0.25">
      <c r="A22" s="5"/>
      <c r="B22" s="3">
        <f>SUBTOTAL(103,C$7:C22)</f>
        <v>16</v>
      </c>
      <c r="C22" s="4" t="s">
        <v>44</v>
      </c>
      <c r="D22" s="4" t="s">
        <v>27</v>
      </c>
      <c r="E22" s="21" t="s">
        <v>3</v>
      </c>
      <c r="F22" s="32" t="s">
        <v>40</v>
      </c>
      <c r="G22" s="15">
        <f t="shared" si="0"/>
        <v>10.564507137780003</v>
      </c>
      <c r="H22" s="14"/>
      <c r="I22" s="14">
        <v>0</v>
      </c>
      <c r="J22" s="14">
        <v>10.564507137780003</v>
      </c>
      <c r="K22" s="14">
        <f t="shared" si="1"/>
        <v>10.564507137780003</v>
      </c>
      <c r="L22" s="4" t="s">
        <v>42</v>
      </c>
      <c r="M22" s="4">
        <v>2023</v>
      </c>
      <c r="N22" s="18" t="s">
        <v>50</v>
      </c>
      <c r="O22" s="24"/>
      <c r="P22" s="32"/>
    </row>
    <row r="23" spans="1:16" s="25" customFormat="1" x14ac:dyDescent="0.25">
      <c r="A23" s="5"/>
      <c r="B23" s="3">
        <f>SUBTOTAL(103,C$7:C23)</f>
        <v>17</v>
      </c>
      <c r="C23" s="4" t="s">
        <v>44</v>
      </c>
      <c r="D23" s="4" t="s">
        <v>27</v>
      </c>
      <c r="E23" s="21" t="s">
        <v>4</v>
      </c>
      <c r="F23" s="32" t="s">
        <v>47</v>
      </c>
      <c r="G23" s="15">
        <f t="shared" si="0"/>
        <v>21.129014275560007</v>
      </c>
      <c r="H23" s="14"/>
      <c r="I23" s="14">
        <v>0</v>
      </c>
      <c r="J23" s="14">
        <v>21.129014275560007</v>
      </c>
      <c r="K23" s="14">
        <f t="shared" si="1"/>
        <v>21.129014275560007</v>
      </c>
      <c r="L23" s="4" t="s">
        <v>42</v>
      </c>
      <c r="M23" s="4">
        <v>2023</v>
      </c>
      <c r="N23" s="18" t="s">
        <v>50</v>
      </c>
      <c r="O23" s="24"/>
      <c r="P23" s="32"/>
    </row>
    <row r="24" spans="1:16" x14ac:dyDescent="0.25">
      <c r="A24" s="5"/>
      <c r="B24" s="3">
        <f>SUBTOTAL(103,C$7:C24)</f>
        <v>18</v>
      </c>
      <c r="C24" s="4" t="s">
        <v>44</v>
      </c>
      <c r="D24" s="4" t="s">
        <v>27</v>
      </c>
      <c r="E24" s="21" t="s">
        <v>4</v>
      </c>
      <c r="F24" s="32" t="s">
        <v>41</v>
      </c>
      <c r="G24" s="15">
        <f t="shared" si="0"/>
        <v>10.564507137780003</v>
      </c>
      <c r="H24" s="14"/>
      <c r="I24" s="14">
        <v>0</v>
      </c>
      <c r="J24" s="14">
        <v>10.564507137780003</v>
      </c>
      <c r="K24" s="14">
        <f t="shared" si="1"/>
        <v>10.564507137780003</v>
      </c>
      <c r="L24" s="4" t="s">
        <v>42</v>
      </c>
      <c r="M24" s="4">
        <v>2023</v>
      </c>
      <c r="N24" s="18" t="s">
        <v>50</v>
      </c>
      <c r="O24" s="20"/>
      <c r="P24" s="32"/>
    </row>
    <row r="25" spans="1:16" s="25" customFormat="1" x14ac:dyDescent="0.25">
      <c r="A25" s="5"/>
      <c r="B25" s="3">
        <f>SUBTOTAL(103,C$7:C25)</f>
        <v>19</v>
      </c>
      <c r="C25" s="4" t="s">
        <v>44</v>
      </c>
      <c r="D25" s="4" t="s">
        <v>27</v>
      </c>
      <c r="E25" s="21" t="s">
        <v>3</v>
      </c>
      <c r="F25" s="32" t="s">
        <v>52</v>
      </c>
      <c r="G25" s="15">
        <f t="shared" si="0"/>
        <v>14.790309992892004</v>
      </c>
      <c r="H25" s="14"/>
      <c r="I25" s="14">
        <v>0</v>
      </c>
      <c r="J25" s="14">
        <v>14.790309992892004</v>
      </c>
      <c r="K25" s="14">
        <f t="shared" si="1"/>
        <v>14.790309992892004</v>
      </c>
      <c r="L25" s="4" t="s">
        <v>42</v>
      </c>
      <c r="M25" s="4">
        <v>2023</v>
      </c>
      <c r="N25" s="18" t="s">
        <v>50</v>
      </c>
      <c r="O25" s="24"/>
      <c r="P25" s="32"/>
    </row>
    <row r="26" spans="1:16" x14ac:dyDescent="0.25">
      <c r="A26" s="5"/>
      <c r="B26" s="3">
        <f>SUBTOTAL(103,C$7:C26)</f>
        <v>20</v>
      </c>
      <c r="C26" s="4" t="s">
        <v>44</v>
      </c>
      <c r="D26" s="4" t="s">
        <v>27</v>
      </c>
      <c r="E26" s="21" t="s">
        <v>4</v>
      </c>
      <c r="F26" s="32" t="s">
        <v>53</v>
      </c>
      <c r="G26" s="15">
        <f t="shared" si="0"/>
        <v>21.129014275560007</v>
      </c>
      <c r="H26" s="14"/>
      <c r="I26" s="14">
        <v>0</v>
      </c>
      <c r="J26" s="14">
        <v>21.129014275560007</v>
      </c>
      <c r="K26" s="14">
        <f t="shared" si="1"/>
        <v>21.129014275560007</v>
      </c>
      <c r="L26" s="4" t="s">
        <v>42</v>
      </c>
      <c r="M26" s="4">
        <v>2023</v>
      </c>
      <c r="N26" s="18" t="s">
        <v>50</v>
      </c>
      <c r="O26" s="20"/>
      <c r="P26" s="32"/>
    </row>
    <row r="27" spans="1:16" x14ac:dyDescent="0.25">
      <c r="A27" s="5"/>
      <c r="B27" s="3">
        <f>SUBTOTAL(103,C$7:C27)</f>
        <v>21</v>
      </c>
      <c r="C27" s="4" t="s">
        <v>44</v>
      </c>
      <c r="D27" s="4" t="s">
        <v>27</v>
      </c>
      <c r="E27" s="21" t="s">
        <v>4</v>
      </c>
      <c r="F27" s="32" t="s">
        <v>54</v>
      </c>
      <c r="G27" s="15">
        <f t="shared" si="0"/>
        <v>845.16057102240029</v>
      </c>
      <c r="H27" s="14"/>
      <c r="I27" s="14">
        <v>0</v>
      </c>
      <c r="J27" s="14">
        <v>845.16057102240029</v>
      </c>
      <c r="K27" s="14">
        <f t="shared" si="1"/>
        <v>845.16057102240029</v>
      </c>
      <c r="L27" s="4" t="s">
        <v>42</v>
      </c>
      <c r="M27" s="4">
        <v>2023</v>
      </c>
      <c r="N27" s="18" t="s">
        <v>50</v>
      </c>
      <c r="O27" s="24"/>
      <c r="P27" s="32"/>
    </row>
    <row r="28" spans="1:16" s="25" customFormat="1" x14ac:dyDescent="0.25">
      <c r="A28" s="5"/>
      <c r="B28" s="3">
        <f>SUBTOTAL(103,C$7:C28)</f>
        <v>22</v>
      </c>
      <c r="C28" s="4" t="s">
        <v>44</v>
      </c>
      <c r="D28" s="4" t="s">
        <v>27</v>
      </c>
      <c r="E28" s="21" t="s">
        <v>3</v>
      </c>
      <c r="F28" s="32" t="s">
        <v>55</v>
      </c>
      <c r="G28" s="15">
        <f t="shared" si="0"/>
        <v>31.693521413340008</v>
      </c>
      <c r="H28" s="14"/>
      <c r="I28" s="14">
        <v>0</v>
      </c>
      <c r="J28" s="14">
        <v>31.693521413340008</v>
      </c>
      <c r="K28" s="14">
        <f t="shared" si="1"/>
        <v>31.693521413340008</v>
      </c>
      <c r="L28" s="4" t="s">
        <v>42</v>
      </c>
      <c r="M28" s="4">
        <v>2023</v>
      </c>
      <c r="N28" s="18" t="s">
        <v>50</v>
      </c>
      <c r="O28" s="24"/>
      <c r="P28" s="32"/>
    </row>
    <row r="29" spans="1:16" x14ac:dyDescent="0.25">
      <c r="A29" s="5"/>
      <c r="B29" s="3">
        <f>SUBTOTAL(103,C$7:C29)</f>
        <v>23</v>
      </c>
      <c r="C29" s="4" t="s">
        <v>44</v>
      </c>
      <c r="D29" s="4" t="s">
        <v>27</v>
      </c>
      <c r="E29" s="21" t="s">
        <v>4</v>
      </c>
      <c r="F29" s="32" t="s">
        <v>56</v>
      </c>
      <c r="G29" s="15">
        <f t="shared" si="0"/>
        <v>49.948912848004007</v>
      </c>
      <c r="H29" s="14"/>
      <c r="I29" s="14">
        <v>0</v>
      </c>
      <c r="J29" s="14">
        <v>49.948912848004007</v>
      </c>
      <c r="K29" s="14">
        <f t="shared" si="1"/>
        <v>49.948912848004007</v>
      </c>
      <c r="L29" s="4" t="s">
        <v>42</v>
      </c>
      <c r="M29" s="4">
        <v>2023</v>
      </c>
      <c r="N29" s="18" t="s">
        <v>50</v>
      </c>
      <c r="O29" s="24"/>
      <c r="P29" s="32"/>
    </row>
    <row r="30" spans="1:16" x14ac:dyDescent="0.25">
      <c r="A30" s="5"/>
      <c r="B30" s="3">
        <f>SUBTOTAL(103,C$7:C30)</f>
        <v>24</v>
      </c>
      <c r="C30" s="4" t="s">
        <v>44</v>
      </c>
      <c r="D30" s="4" t="s">
        <v>27</v>
      </c>
      <c r="E30" s="21" t="s">
        <v>4</v>
      </c>
      <c r="F30" s="32" t="s">
        <v>57</v>
      </c>
      <c r="G30" s="15">
        <f t="shared" si="0"/>
        <v>31.693521413340008</v>
      </c>
      <c r="H30" s="14"/>
      <c r="I30" s="14">
        <v>0</v>
      </c>
      <c r="J30" s="14">
        <v>31.693521413340008</v>
      </c>
      <c r="K30" s="14">
        <f t="shared" si="1"/>
        <v>31.693521413340008</v>
      </c>
      <c r="L30" s="4" t="s">
        <v>42</v>
      </c>
      <c r="M30" s="4">
        <v>2023</v>
      </c>
      <c r="N30" s="18" t="s">
        <v>50</v>
      </c>
      <c r="O30" s="20"/>
      <c r="P30" s="32"/>
    </row>
    <row r="31" spans="1:16" x14ac:dyDescent="0.25">
      <c r="A31" s="5"/>
      <c r="B31" s="3">
        <f>SUBTOTAL(103,C$7:C31)</f>
        <v>25</v>
      </c>
      <c r="C31" s="4" t="s">
        <v>44</v>
      </c>
      <c r="D31" s="4" t="s">
        <v>27</v>
      </c>
      <c r="E31" s="21" t="s">
        <v>4</v>
      </c>
      <c r="F31" s="32" t="s">
        <v>58</v>
      </c>
      <c r="G31" s="15">
        <f t="shared" si="0"/>
        <v>2028.7600795163603</v>
      </c>
      <c r="H31" s="14">
        <v>2028.7600795163603</v>
      </c>
      <c r="I31" s="14">
        <v>0</v>
      </c>
      <c r="J31" s="14">
        <v>0</v>
      </c>
      <c r="K31" s="14">
        <f t="shared" si="1"/>
        <v>2028.7600795163603</v>
      </c>
      <c r="L31" s="4" t="s">
        <v>42</v>
      </c>
      <c r="M31" s="4">
        <v>2023</v>
      </c>
      <c r="N31" s="18" t="s">
        <v>50</v>
      </c>
      <c r="O31" s="24"/>
      <c r="P31" s="32"/>
    </row>
    <row r="32" spans="1:16" s="25" customFormat="1" x14ac:dyDescent="0.25">
      <c r="A32" s="5"/>
      <c r="B32" s="3">
        <f>SUBTOTAL(103,C$7:C32)</f>
        <v>26</v>
      </c>
      <c r="C32" s="4" t="s">
        <v>44</v>
      </c>
      <c r="D32" s="4" t="s">
        <v>27</v>
      </c>
      <c r="E32" s="21" t="s">
        <v>4</v>
      </c>
      <c r="F32" s="32" t="s">
        <v>59</v>
      </c>
      <c r="G32" s="15">
        <f t="shared" si="0"/>
        <v>10.564507137780003</v>
      </c>
      <c r="H32" s="14"/>
      <c r="I32" s="14">
        <v>0</v>
      </c>
      <c r="J32" s="14">
        <v>10.564507137780003</v>
      </c>
      <c r="K32" s="14">
        <f t="shared" si="1"/>
        <v>10.564507137780003</v>
      </c>
      <c r="L32" s="4" t="s">
        <v>42</v>
      </c>
      <c r="M32" s="4">
        <v>2023</v>
      </c>
      <c r="N32" s="18" t="s">
        <v>50</v>
      </c>
      <c r="O32" s="24"/>
      <c r="P32" s="32"/>
    </row>
    <row r="33" spans="1:16" s="25" customFormat="1" x14ac:dyDescent="0.25">
      <c r="A33" s="5"/>
      <c r="B33" s="3">
        <f>SUBTOTAL(103,C$7:C33)</f>
        <v>27</v>
      </c>
      <c r="C33" s="4" t="s">
        <v>44</v>
      </c>
      <c r="D33" s="4" t="s">
        <v>27</v>
      </c>
      <c r="E33" s="21" t="s">
        <v>3</v>
      </c>
      <c r="F33" s="32" t="s">
        <v>60</v>
      </c>
      <c r="G33" s="15">
        <f t="shared" si="0"/>
        <v>10.564507137780003</v>
      </c>
      <c r="H33" s="14"/>
      <c r="I33" s="14">
        <v>0</v>
      </c>
      <c r="J33" s="14">
        <v>10.564507137780003</v>
      </c>
      <c r="K33" s="14">
        <f t="shared" si="1"/>
        <v>10.564507137780003</v>
      </c>
      <c r="L33" s="4" t="s">
        <v>42</v>
      </c>
      <c r="M33" s="4">
        <v>2023</v>
      </c>
      <c r="N33" s="18" t="s">
        <v>50</v>
      </c>
      <c r="O33" s="24"/>
      <c r="P33" s="32"/>
    </row>
    <row r="34" spans="1:16" s="25" customFormat="1" x14ac:dyDescent="0.25">
      <c r="A34" s="5"/>
      <c r="B34" s="3">
        <f>SUBTOTAL(103,C$7:C34)</f>
        <v>28</v>
      </c>
      <c r="C34" s="4" t="s">
        <v>44</v>
      </c>
      <c r="D34" s="4" t="s">
        <v>27</v>
      </c>
      <c r="E34" s="21" t="s">
        <v>3</v>
      </c>
      <c r="F34" s="32" t="s">
        <v>61</v>
      </c>
      <c r="G34" s="15">
        <f t="shared" si="0"/>
        <v>42.258028551120013</v>
      </c>
      <c r="H34" s="14"/>
      <c r="I34" s="14">
        <v>0</v>
      </c>
      <c r="J34" s="14">
        <v>42.258028551120013</v>
      </c>
      <c r="K34" s="14">
        <f t="shared" si="1"/>
        <v>42.258028551120013</v>
      </c>
      <c r="L34" s="4" t="s">
        <v>42</v>
      </c>
      <c r="M34" s="4">
        <v>2023</v>
      </c>
      <c r="N34" s="18" t="s">
        <v>50</v>
      </c>
      <c r="O34" s="24"/>
      <c r="P34" s="32"/>
    </row>
    <row r="35" spans="1:16" x14ac:dyDescent="0.25">
      <c r="A35" s="5"/>
      <c r="B35" s="3">
        <f>SUBTOTAL(103,C$7:C35)</f>
        <v>29</v>
      </c>
      <c r="C35" s="4" t="s">
        <v>44</v>
      </c>
      <c r="D35" s="4" t="s">
        <v>27</v>
      </c>
      <c r="E35" s="21" t="s">
        <v>4</v>
      </c>
      <c r="F35" s="32" t="s">
        <v>62</v>
      </c>
      <c r="G35" s="15">
        <f t="shared" si="0"/>
        <v>31.693521413340008</v>
      </c>
      <c r="H35" s="14"/>
      <c r="I35" s="14">
        <v>0</v>
      </c>
      <c r="J35" s="14">
        <v>31.693521413340008</v>
      </c>
      <c r="K35" s="14">
        <f t="shared" si="1"/>
        <v>31.693521413340008</v>
      </c>
      <c r="L35" s="4" t="s">
        <v>42</v>
      </c>
      <c r="M35" s="4">
        <v>2023</v>
      </c>
      <c r="N35" s="18" t="s">
        <v>50</v>
      </c>
      <c r="O35" s="20"/>
      <c r="P35" s="32"/>
    </row>
    <row r="36" spans="1:16" s="25" customFormat="1" x14ac:dyDescent="0.25">
      <c r="A36" s="5"/>
      <c r="B36" s="3">
        <f>SUBTOTAL(103,C$7:C36)</f>
        <v>30</v>
      </c>
      <c r="C36" s="4" t="s">
        <v>44</v>
      </c>
      <c r="D36" s="4" t="s">
        <v>27</v>
      </c>
      <c r="E36" s="21" t="s">
        <v>3</v>
      </c>
      <c r="F36" s="32" t="s">
        <v>63</v>
      </c>
      <c r="G36" s="15">
        <f t="shared" si="0"/>
        <v>31.693521413340008</v>
      </c>
      <c r="H36" s="14"/>
      <c r="I36" s="14">
        <v>0</v>
      </c>
      <c r="J36" s="14">
        <v>31.693521413340008</v>
      </c>
      <c r="K36" s="14">
        <f t="shared" si="1"/>
        <v>31.693521413340008</v>
      </c>
      <c r="L36" s="4" t="s">
        <v>42</v>
      </c>
      <c r="M36" s="4">
        <v>2023</v>
      </c>
      <c r="N36" s="18" t="s">
        <v>50</v>
      </c>
      <c r="O36" s="24"/>
      <c r="P36" s="32"/>
    </row>
    <row r="37" spans="1:16" s="25" customFormat="1" x14ac:dyDescent="0.25">
      <c r="A37" s="5"/>
      <c r="B37" s="3">
        <f>SUBTOTAL(103,C$7:C37)</f>
        <v>31</v>
      </c>
      <c r="C37" s="4" t="s">
        <v>44</v>
      </c>
      <c r="D37" s="4" t="s">
        <v>27</v>
      </c>
      <c r="E37" s="21" t="s">
        <v>3</v>
      </c>
      <c r="F37" s="32" t="s">
        <v>64</v>
      </c>
      <c r="G37" s="15">
        <f t="shared" si="0"/>
        <v>31.693521413340008</v>
      </c>
      <c r="H37" s="14"/>
      <c r="I37" s="14">
        <v>0</v>
      </c>
      <c r="J37" s="14">
        <v>31.693521413340008</v>
      </c>
      <c r="K37" s="14">
        <f t="shared" si="1"/>
        <v>31.693521413340008</v>
      </c>
      <c r="L37" s="4" t="s">
        <v>42</v>
      </c>
      <c r="M37" s="4">
        <v>2023</v>
      </c>
      <c r="N37" s="18" t="s">
        <v>50</v>
      </c>
      <c r="O37" s="24"/>
      <c r="P37" s="32"/>
    </row>
    <row r="38" spans="1:16" x14ac:dyDescent="0.25">
      <c r="A38" s="5"/>
      <c r="B38" s="3">
        <f>SUBTOTAL(103,C$7:C38)</f>
        <v>32</v>
      </c>
      <c r="C38" s="4" t="s">
        <v>44</v>
      </c>
      <c r="D38" s="4" t="s">
        <v>27</v>
      </c>
      <c r="E38" s="21" t="s">
        <v>4</v>
      </c>
      <c r="F38" s="32" t="s">
        <v>65</v>
      </c>
      <c r="G38" s="15">
        <f t="shared" si="0"/>
        <v>4321.4013872656205</v>
      </c>
      <c r="H38" s="14"/>
      <c r="I38" s="14">
        <v>0</v>
      </c>
      <c r="J38" s="14">
        <v>4321.4013872656205</v>
      </c>
      <c r="K38" s="14">
        <f t="shared" si="1"/>
        <v>4321.4013872656205</v>
      </c>
      <c r="L38" s="4" t="s">
        <v>42</v>
      </c>
      <c r="M38" s="4">
        <v>2023</v>
      </c>
      <c r="N38" s="18" t="s">
        <v>50</v>
      </c>
      <c r="O38" s="24"/>
      <c r="P38" s="32"/>
    </row>
    <row r="39" spans="1:16" x14ac:dyDescent="0.25">
      <c r="A39" s="5"/>
      <c r="B39" s="3">
        <f>SUBTOTAL(103,C$7:C39)</f>
        <v>33</v>
      </c>
      <c r="C39" s="4" t="s">
        <v>44</v>
      </c>
      <c r="D39" s="4" t="s">
        <v>27</v>
      </c>
      <c r="E39" s="21" t="s">
        <v>4</v>
      </c>
      <c r="F39" s="32" t="s">
        <v>66</v>
      </c>
      <c r="G39" s="15">
        <f t="shared" si="0"/>
        <v>2361.1650671942107</v>
      </c>
      <c r="H39" s="14"/>
      <c r="I39" s="14">
        <v>0</v>
      </c>
      <c r="J39" s="14">
        <v>2361.1650671942107</v>
      </c>
      <c r="K39" s="14">
        <f t="shared" si="1"/>
        <v>2361.1650671942107</v>
      </c>
      <c r="L39" s="4" t="s">
        <v>42</v>
      </c>
      <c r="M39" s="4">
        <v>2023</v>
      </c>
      <c r="N39" s="18" t="s">
        <v>50</v>
      </c>
      <c r="O39" s="20"/>
      <c r="P39" s="32"/>
    </row>
    <row r="40" spans="1:16" s="25" customFormat="1" x14ac:dyDescent="0.25">
      <c r="A40" s="5"/>
      <c r="B40" s="3">
        <f>SUBTOTAL(103,C$7:C40)</f>
        <v>34</v>
      </c>
      <c r="C40" s="4" t="s">
        <v>44</v>
      </c>
      <c r="D40" s="4" t="s">
        <v>27</v>
      </c>
      <c r="E40" s="21" t="s">
        <v>4</v>
      </c>
      <c r="F40" s="32" t="s">
        <v>67</v>
      </c>
      <c r="G40" s="15">
        <f t="shared" si="0"/>
        <v>1745.3523552652805</v>
      </c>
      <c r="H40" s="14"/>
      <c r="I40" s="14">
        <v>0</v>
      </c>
      <c r="J40" s="14">
        <v>1745.3523552652805</v>
      </c>
      <c r="K40" s="14">
        <f t="shared" si="1"/>
        <v>1745.3523552652805</v>
      </c>
      <c r="L40" s="4" t="s">
        <v>42</v>
      </c>
      <c r="M40" s="4">
        <v>2023</v>
      </c>
      <c r="N40" s="18" t="s">
        <v>50</v>
      </c>
      <c r="O40" s="24"/>
      <c r="P40" s="32"/>
    </row>
    <row r="41" spans="1:16" x14ac:dyDescent="0.25">
      <c r="A41" s="5"/>
      <c r="B41" s="3">
        <f>SUBTOTAL(103,C$7:C41)</f>
        <v>35</v>
      </c>
      <c r="C41" s="4" t="s">
        <v>44</v>
      </c>
      <c r="D41" s="4" t="s">
        <v>27</v>
      </c>
      <c r="E41" s="21" t="s">
        <v>4</v>
      </c>
      <c r="F41" s="32" t="s">
        <v>68</v>
      </c>
      <c r="G41" s="15">
        <f t="shared" si="0"/>
        <v>685.20422585403014</v>
      </c>
      <c r="H41" s="14"/>
      <c r="I41" s="14">
        <v>0</v>
      </c>
      <c r="J41" s="14">
        <v>685.20422585403014</v>
      </c>
      <c r="K41" s="14">
        <f t="shared" si="1"/>
        <v>685.20422585403014</v>
      </c>
      <c r="L41" s="4" t="s">
        <v>42</v>
      </c>
      <c r="M41" s="4">
        <v>2023</v>
      </c>
      <c r="N41" s="18" t="s">
        <v>50</v>
      </c>
      <c r="O41" s="20"/>
      <c r="P41" s="32"/>
    </row>
    <row r="42" spans="1:16" s="25" customFormat="1" x14ac:dyDescent="0.25">
      <c r="A42" s="5"/>
      <c r="B42" s="3">
        <f>SUBTOTAL(103,C$7:C42)</f>
        <v>36</v>
      </c>
      <c r="C42" s="4" t="s">
        <v>44</v>
      </c>
      <c r="D42" s="4" t="s">
        <v>27</v>
      </c>
      <c r="E42" s="21" t="s">
        <v>3</v>
      </c>
      <c r="F42" s="32" t="s">
        <v>69</v>
      </c>
      <c r="G42" s="15">
        <f t="shared" si="0"/>
        <v>1727.9305284713403</v>
      </c>
      <c r="H42" s="14"/>
      <c r="I42" s="14">
        <v>0</v>
      </c>
      <c r="J42" s="14">
        <v>1727.9305284713403</v>
      </c>
      <c r="K42" s="14">
        <f t="shared" si="1"/>
        <v>1727.9305284713403</v>
      </c>
      <c r="L42" s="4" t="s">
        <v>42</v>
      </c>
      <c r="M42" s="4">
        <v>2023</v>
      </c>
      <c r="N42" s="18" t="s">
        <v>50</v>
      </c>
      <c r="O42" s="24"/>
      <c r="P42" s="32"/>
    </row>
    <row r="43" spans="1:16" x14ac:dyDescent="0.25">
      <c r="A43" s="5"/>
      <c r="B43" s="3">
        <f>SUBTOTAL(103,C$7:C43)</f>
        <v>37</v>
      </c>
      <c r="C43" s="4" t="s">
        <v>44</v>
      </c>
      <c r="D43" s="4" t="s">
        <v>27</v>
      </c>
      <c r="E43" s="21" t="s">
        <v>4</v>
      </c>
      <c r="F43" s="32" t="s">
        <v>70</v>
      </c>
      <c r="G43" s="15">
        <f t="shared" ref="G43:G59" si="2">H43+J43</f>
        <v>646.6533847845302</v>
      </c>
      <c r="H43" s="14"/>
      <c r="I43" s="14">
        <v>0</v>
      </c>
      <c r="J43" s="14">
        <v>646.6533847845302</v>
      </c>
      <c r="K43" s="14">
        <f t="shared" ref="K43:K59" si="3">H43+I43+J43</f>
        <v>646.6533847845302</v>
      </c>
      <c r="L43" s="4" t="s">
        <v>42</v>
      </c>
      <c r="M43" s="4">
        <v>2023</v>
      </c>
      <c r="N43" s="18" t="s">
        <v>50</v>
      </c>
      <c r="O43" s="20"/>
      <c r="P43" s="32"/>
    </row>
    <row r="44" spans="1:16" x14ac:dyDescent="0.25">
      <c r="A44" s="5"/>
      <c r="B44" s="3">
        <f>SUBTOTAL(103,C$7:C44)</f>
        <v>38</v>
      </c>
      <c r="C44" s="4" t="s">
        <v>44</v>
      </c>
      <c r="D44" s="4" t="s">
        <v>27</v>
      </c>
      <c r="E44" s="21" t="s">
        <v>4</v>
      </c>
      <c r="F44" s="32" t="s">
        <v>71</v>
      </c>
      <c r="G44" s="15">
        <f t="shared" si="2"/>
        <v>3761.9320619482928</v>
      </c>
      <c r="H44" s="14"/>
      <c r="I44" s="14">
        <v>0</v>
      </c>
      <c r="J44" s="14">
        <v>3761.9320619482928</v>
      </c>
      <c r="K44" s="14">
        <f t="shared" si="3"/>
        <v>3761.9320619482928</v>
      </c>
      <c r="L44" s="4" t="s">
        <v>42</v>
      </c>
      <c r="M44" s="4">
        <v>2023</v>
      </c>
      <c r="N44" s="18" t="s">
        <v>50</v>
      </c>
      <c r="O44" s="24"/>
      <c r="P44" s="32"/>
    </row>
    <row r="45" spans="1:16" s="25" customFormat="1" x14ac:dyDescent="0.25">
      <c r="A45" s="5"/>
      <c r="B45" s="3">
        <f>SUBTOTAL(103,C$7:C45)</f>
        <v>39</v>
      </c>
      <c r="C45" s="4" t="s">
        <v>44</v>
      </c>
      <c r="D45" s="4" t="s">
        <v>27</v>
      </c>
      <c r="E45" s="21" t="s">
        <v>3</v>
      </c>
      <c r="F45" s="32" t="s">
        <v>72</v>
      </c>
      <c r="G45" s="15">
        <f t="shared" si="2"/>
        <v>752.19290820993626</v>
      </c>
      <c r="H45" s="14"/>
      <c r="I45" s="14">
        <v>0</v>
      </c>
      <c r="J45" s="14">
        <v>752.19290820993626</v>
      </c>
      <c r="K45" s="14">
        <f t="shared" si="3"/>
        <v>752.19290820993626</v>
      </c>
      <c r="L45" s="4" t="s">
        <v>42</v>
      </c>
      <c r="M45" s="4">
        <v>2023</v>
      </c>
      <c r="N45" s="18" t="s">
        <v>50</v>
      </c>
      <c r="O45" s="24"/>
      <c r="P45" s="32"/>
    </row>
    <row r="46" spans="1:16" x14ac:dyDescent="0.25">
      <c r="A46" s="5"/>
      <c r="B46" s="3">
        <f>SUBTOTAL(103,C$7:C46)</f>
        <v>40</v>
      </c>
      <c r="C46" s="4" t="s">
        <v>44</v>
      </c>
      <c r="D46" s="4" t="s">
        <v>27</v>
      </c>
      <c r="E46" s="21" t="s">
        <v>4</v>
      </c>
      <c r="F46" s="32" t="s">
        <v>73</v>
      </c>
      <c r="G46" s="15">
        <f t="shared" si="2"/>
        <v>532.45115974411203</v>
      </c>
      <c r="H46" s="14"/>
      <c r="I46" s="14">
        <v>0</v>
      </c>
      <c r="J46" s="14">
        <v>532.45115974411203</v>
      </c>
      <c r="K46" s="14">
        <f t="shared" si="3"/>
        <v>532.45115974411203</v>
      </c>
      <c r="L46" s="4" t="s">
        <v>42</v>
      </c>
      <c r="M46" s="4">
        <v>2023</v>
      </c>
      <c r="N46" s="18" t="s">
        <v>50</v>
      </c>
      <c r="O46" s="24"/>
      <c r="P46" s="32"/>
    </row>
    <row r="47" spans="1:16" x14ac:dyDescent="0.25">
      <c r="A47" s="5"/>
      <c r="B47" s="3">
        <f>SUBTOTAL(103,C$7:C47)</f>
        <v>41</v>
      </c>
      <c r="C47" s="4" t="s">
        <v>44</v>
      </c>
      <c r="D47" s="4" t="s">
        <v>27</v>
      </c>
      <c r="E47" s="21" t="s">
        <v>4</v>
      </c>
      <c r="F47" s="32" t="s">
        <v>74</v>
      </c>
      <c r="G47" s="15">
        <f t="shared" si="2"/>
        <v>1043.7733052126644</v>
      </c>
      <c r="H47" s="14"/>
      <c r="I47" s="14">
        <v>0</v>
      </c>
      <c r="J47" s="14">
        <v>1043.7733052126644</v>
      </c>
      <c r="K47" s="14">
        <f t="shared" si="3"/>
        <v>1043.7733052126644</v>
      </c>
      <c r="L47" s="4" t="s">
        <v>42</v>
      </c>
      <c r="M47" s="4">
        <v>2023</v>
      </c>
      <c r="N47" s="18" t="s">
        <v>50</v>
      </c>
      <c r="O47" s="20"/>
      <c r="P47" s="32"/>
    </row>
    <row r="48" spans="1:16" x14ac:dyDescent="0.25">
      <c r="A48" s="5"/>
      <c r="B48" s="3">
        <f>SUBTOTAL(103,C$7:C48)</f>
        <v>42</v>
      </c>
      <c r="C48" s="4" t="s">
        <v>44</v>
      </c>
      <c r="D48" s="4" t="s">
        <v>27</v>
      </c>
      <c r="E48" s="21" t="s">
        <v>4</v>
      </c>
      <c r="F48" s="32" t="s">
        <v>75</v>
      </c>
      <c r="G48" s="15">
        <f t="shared" si="2"/>
        <v>475.40282120010011</v>
      </c>
      <c r="H48" s="14"/>
      <c r="I48" s="14">
        <v>0</v>
      </c>
      <c r="J48" s="14">
        <v>475.40282120010011</v>
      </c>
      <c r="K48" s="14">
        <f t="shared" si="3"/>
        <v>475.40282120010011</v>
      </c>
      <c r="L48" s="4" t="s">
        <v>42</v>
      </c>
      <c r="M48" s="4">
        <v>2023</v>
      </c>
      <c r="N48" s="18" t="s">
        <v>50</v>
      </c>
      <c r="O48" s="24"/>
      <c r="P48" s="32"/>
    </row>
    <row r="49" spans="1:17" s="25" customFormat="1" x14ac:dyDescent="0.25">
      <c r="A49" s="5"/>
      <c r="B49" s="3">
        <f>SUBTOTAL(103,C$7:C49)</f>
        <v>43</v>
      </c>
      <c r="C49" s="4" t="s">
        <v>44</v>
      </c>
      <c r="D49" s="4" t="s">
        <v>27</v>
      </c>
      <c r="E49" s="21" t="s">
        <v>4</v>
      </c>
      <c r="F49" s="32" t="s">
        <v>76</v>
      </c>
      <c r="G49" s="15">
        <f t="shared" si="2"/>
        <v>211.29014275560007</v>
      </c>
      <c r="H49" s="14"/>
      <c r="I49" s="14">
        <v>0</v>
      </c>
      <c r="J49" s="14">
        <v>211.29014275560007</v>
      </c>
      <c r="K49" s="14">
        <f t="shared" si="3"/>
        <v>211.29014275560007</v>
      </c>
      <c r="L49" s="4" t="s">
        <v>42</v>
      </c>
      <c r="M49" s="4">
        <v>2023</v>
      </c>
      <c r="N49" s="18" t="s">
        <v>50</v>
      </c>
      <c r="O49" s="24"/>
      <c r="P49" s="32"/>
    </row>
    <row r="50" spans="1:17" s="25" customFormat="1" x14ac:dyDescent="0.25">
      <c r="A50" s="5"/>
      <c r="B50" s="3">
        <f>SUBTOTAL(103,C$7:C50)</f>
        <v>44</v>
      </c>
      <c r="C50" s="4" t="s">
        <v>44</v>
      </c>
      <c r="D50" s="4" t="s">
        <v>27</v>
      </c>
      <c r="E50" s="21" t="s">
        <v>3</v>
      </c>
      <c r="F50" s="32" t="s">
        <v>77</v>
      </c>
      <c r="G50" s="15">
        <f t="shared" si="2"/>
        <v>551.46727259211605</v>
      </c>
      <c r="H50" s="14"/>
      <c r="I50" s="14">
        <v>0</v>
      </c>
      <c r="J50" s="14">
        <v>551.46727259211605</v>
      </c>
      <c r="K50" s="14">
        <f t="shared" si="3"/>
        <v>551.46727259211605</v>
      </c>
      <c r="L50" s="4" t="s">
        <v>42</v>
      </c>
      <c r="M50" s="4">
        <v>2023</v>
      </c>
      <c r="N50" s="18" t="s">
        <v>50</v>
      </c>
      <c r="O50" s="24"/>
      <c r="P50" s="32"/>
    </row>
    <row r="51" spans="1:17" s="25" customFormat="1" x14ac:dyDescent="0.25">
      <c r="A51" s="5"/>
      <c r="B51" s="3">
        <f>SUBTOTAL(103,C$7:C51)</f>
        <v>45</v>
      </c>
      <c r="C51" s="4" t="s">
        <v>44</v>
      </c>
      <c r="D51" s="4" t="s">
        <v>27</v>
      </c>
      <c r="E51" s="21" t="s">
        <v>3</v>
      </c>
      <c r="F51" s="32" t="s">
        <v>78</v>
      </c>
      <c r="G51" s="15">
        <f t="shared" si="2"/>
        <v>61.274141399124005</v>
      </c>
      <c r="H51" s="14"/>
      <c r="I51" s="14">
        <v>0</v>
      </c>
      <c r="J51" s="14">
        <v>61.274141399124005</v>
      </c>
      <c r="K51" s="14">
        <f t="shared" si="3"/>
        <v>61.274141399124005</v>
      </c>
      <c r="L51" s="4" t="s">
        <v>42</v>
      </c>
      <c r="M51" s="4">
        <v>2023</v>
      </c>
      <c r="N51" s="18" t="s">
        <v>50</v>
      </c>
      <c r="O51" s="24"/>
      <c r="P51" s="32"/>
    </row>
    <row r="52" spans="1:17" x14ac:dyDescent="0.25">
      <c r="A52" s="5"/>
      <c r="B52" s="3">
        <f>SUBTOTAL(103,C$7:C52)</f>
        <v>46</v>
      </c>
      <c r="C52" s="4" t="s">
        <v>44</v>
      </c>
      <c r="D52" s="4" t="s">
        <v>27</v>
      </c>
      <c r="E52" s="21" t="s">
        <v>4</v>
      </c>
      <c r="F52" s="32" t="s">
        <v>79</v>
      </c>
      <c r="G52" s="15">
        <f t="shared" si="2"/>
        <v>591.61239971568023</v>
      </c>
      <c r="H52" s="14"/>
      <c r="I52" s="14">
        <v>0</v>
      </c>
      <c r="J52" s="14">
        <v>591.61239971568023</v>
      </c>
      <c r="K52" s="14">
        <f t="shared" si="3"/>
        <v>591.61239971568023</v>
      </c>
      <c r="L52" s="4" t="s">
        <v>42</v>
      </c>
      <c r="M52" s="4">
        <v>2023</v>
      </c>
      <c r="N52" s="18" t="s">
        <v>50</v>
      </c>
      <c r="O52" s="20"/>
      <c r="P52" s="32"/>
    </row>
    <row r="53" spans="1:17" s="25" customFormat="1" x14ac:dyDescent="0.25">
      <c r="A53" s="5"/>
      <c r="B53" s="3">
        <f>SUBTOTAL(103,C$7:C53)</f>
        <v>47</v>
      </c>
      <c r="C53" s="4" t="s">
        <v>44</v>
      </c>
      <c r="D53" s="4" t="s">
        <v>27</v>
      </c>
      <c r="E53" s="21" t="s">
        <v>3</v>
      </c>
      <c r="F53" s="32" t="s">
        <v>80</v>
      </c>
      <c r="G53" s="15">
        <f t="shared" si="2"/>
        <v>278.90298843739203</v>
      </c>
      <c r="H53" s="14"/>
      <c r="I53" s="14">
        <v>0</v>
      </c>
      <c r="J53" s="14">
        <v>278.90298843739203</v>
      </c>
      <c r="K53" s="14">
        <f t="shared" si="3"/>
        <v>278.90298843739203</v>
      </c>
      <c r="L53" s="4" t="s">
        <v>42</v>
      </c>
      <c r="M53" s="4">
        <v>2023</v>
      </c>
      <c r="N53" s="18" t="s">
        <v>50</v>
      </c>
      <c r="O53" s="24"/>
      <c r="P53" s="32"/>
    </row>
    <row r="54" spans="1:17" s="25" customFormat="1" x14ac:dyDescent="0.25">
      <c r="A54" s="5"/>
      <c r="B54" s="3">
        <f>SUBTOTAL(103,C$7:C54)</f>
        <v>48</v>
      </c>
      <c r="C54" s="4" t="s">
        <v>44</v>
      </c>
      <c r="D54" s="4" t="s">
        <v>27</v>
      </c>
      <c r="E54" s="21" t="s">
        <v>3</v>
      </c>
      <c r="F54" s="32" t="s">
        <v>81</v>
      </c>
      <c r="G54" s="15">
        <f t="shared" si="2"/>
        <v>116.20957851558003</v>
      </c>
      <c r="H54" s="14"/>
      <c r="I54" s="14">
        <v>0</v>
      </c>
      <c r="J54" s="14">
        <v>116.20957851558003</v>
      </c>
      <c r="K54" s="14">
        <f t="shared" si="3"/>
        <v>116.20957851558003</v>
      </c>
      <c r="L54" s="4" t="s">
        <v>42</v>
      </c>
      <c r="M54" s="4">
        <v>2023</v>
      </c>
      <c r="N54" s="18" t="s">
        <v>50</v>
      </c>
      <c r="O54" s="24"/>
      <c r="P54" s="32"/>
    </row>
    <row r="55" spans="1:17" x14ac:dyDescent="0.25">
      <c r="A55" s="5"/>
      <c r="B55" s="3">
        <f>SUBTOTAL(103,C$7:C55)</f>
        <v>49</v>
      </c>
      <c r="C55" s="4" t="s">
        <v>44</v>
      </c>
      <c r="D55" s="4" t="s">
        <v>27</v>
      </c>
      <c r="E55" s="21" t="s">
        <v>4</v>
      </c>
      <c r="F55" s="32" t="s">
        <v>82</v>
      </c>
      <c r="G55" s="15">
        <f t="shared" si="2"/>
        <v>10.564507137780003</v>
      </c>
      <c r="H55" s="14"/>
      <c r="I55" s="14">
        <v>0</v>
      </c>
      <c r="J55" s="14">
        <v>10.564507137780003</v>
      </c>
      <c r="K55" s="14">
        <f t="shared" si="3"/>
        <v>10.564507137780003</v>
      </c>
      <c r="L55" s="4" t="s">
        <v>42</v>
      </c>
      <c r="M55" s="4">
        <v>2023</v>
      </c>
      <c r="N55" s="18" t="s">
        <v>50</v>
      </c>
      <c r="O55" s="24"/>
      <c r="P55" s="32"/>
    </row>
    <row r="56" spans="1:17" x14ac:dyDescent="0.25">
      <c r="A56" s="5"/>
      <c r="B56" s="3">
        <f>SUBTOTAL(103,C$7:C56)</f>
        <v>50</v>
      </c>
      <c r="C56" s="4" t="s">
        <v>44</v>
      </c>
      <c r="D56" s="4" t="s">
        <v>27</v>
      </c>
      <c r="E56" s="21" t="s">
        <v>4</v>
      </c>
      <c r="F56" s="32" t="s">
        <v>83</v>
      </c>
      <c r="G56" s="15">
        <f t="shared" si="2"/>
        <v>181.70952276981603</v>
      </c>
      <c r="H56" s="14"/>
      <c r="I56" s="14">
        <v>0</v>
      </c>
      <c r="J56" s="14">
        <v>181.70952276981603</v>
      </c>
      <c r="K56" s="14">
        <f t="shared" si="3"/>
        <v>181.70952276981603</v>
      </c>
      <c r="L56" s="4" t="s">
        <v>42</v>
      </c>
      <c r="M56" s="4">
        <v>2023</v>
      </c>
      <c r="N56" s="18" t="s">
        <v>50</v>
      </c>
      <c r="O56" s="20"/>
      <c r="P56" s="32"/>
    </row>
    <row r="57" spans="1:17" s="25" customFormat="1" x14ac:dyDescent="0.25">
      <c r="A57" s="5"/>
      <c r="B57" s="3">
        <f>SUBTOTAL(103,C$7:C57)</f>
        <v>51</v>
      </c>
      <c r="C57" s="4" t="s">
        <v>44</v>
      </c>
      <c r="D57" s="4" t="s">
        <v>27</v>
      </c>
      <c r="E57" s="21" t="s">
        <v>4</v>
      </c>
      <c r="F57" s="32" t="s">
        <v>84</v>
      </c>
      <c r="G57" s="15">
        <f t="shared" si="2"/>
        <v>147.90309992892006</v>
      </c>
      <c r="H57" s="14"/>
      <c r="I57" s="14">
        <v>0</v>
      </c>
      <c r="J57" s="14">
        <v>147.90309992892006</v>
      </c>
      <c r="K57" s="14">
        <f t="shared" si="3"/>
        <v>147.90309992892006</v>
      </c>
      <c r="L57" s="4" t="s">
        <v>42</v>
      </c>
      <c r="M57" s="4">
        <v>2023</v>
      </c>
      <c r="N57" s="18" t="s">
        <v>50</v>
      </c>
      <c r="O57" s="24"/>
      <c r="P57" s="32"/>
    </row>
    <row r="58" spans="1:17" x14ac:dyDescent="0.25">
      <c r="A58" s="5"/>
      <c r="B58" s="3">
        <f>SUBTOTAL(103,C$7:C58)</f>
        <v>52</v>
      </c>
      <c r="C58" s="4" t="s">
        <v>44</v>
      </c>
      <c r="D58" s="4" t="s">
        <v>27</v>
      </c>
      <c r="E58" s="21" t="s">
        <v>4</v>
      </c>
      <c r="F58" s="33" t="s">
        <v>86</v>
      </c>
      <c r="G58" s="15">
        <f t="shared" si="2"/>
        <v>57.048338544012012</v>
      </c>
      <c r="H58" s="14"/>
      <c r="I58" s="14">
        <v>0</v>
      </c>
      <c r="J58" s="14">
        <v>57.048338544012012</v>
      </c>
      <c r="K58" s="14">
        <f t="shared" si="3"/>
        <v>57.048338544012012</v>
      </c>
      <c r="L58" s="4" t="s">
        <v>42</v>
      </c>
      <c r="M58" s="4">
        <v>2023</v>
      </c>
      <c r="N58" s="18" t="s">
        <v>50</v>
      </c>
      <c r="O58" s="20"/>
      <c r="P58" s="32"/>
    </row>
    <row r="59" spans="1:17" s="25" customFormat="1" x14ac:dyDescent="0.25">
      <c r="A59" s="5"/>
      <c r="B59" s="3">
        <f>SUBTOTAL(103,C$7:C59)</f>
        <v>53</v>
      </c>
      <c r="C59" s="4" t="s">
        <v>44</v>
      </c>
      <c r="D59" s="4" t="s">
        <v>27</v>
      </c>
      <c r="E59" s="21" t="s">
        <v>3</v>
      </c>
      <c r="F59" s="32" t="s">
        <v>85</v>
      </c>
      <c r="G59" s="15">
        <f t="shared" si="2"/>
        <v>528.22535688900018</v>
      </c>
      <c r="H59" s="14"/>
      <c r="I59" s="14">
        <v>0</v>
      </c>
      <c r="J59" s="14">
        <v>528.22535688900018</v>
      </c>
      <c r="K59" s="14">
        <f t="shared" si="3"/>
        <v>528.22535688900018</v>
      </c>
      <c r="L59" s="4" t="s">
        <v>42</v>
      </c>
      <c r="M59" s="4">
        <v>2023</v>
      </c>
      <c r="N59" s="18" t="s">
        <v>50</v>
      </c>
      <c r="O59" s="24"/>
      <c r="P59" s="32"/>
    </row>
    <row r="60" spans="1:17" x14ac:dyDescent="0.25">
      <c r="B60" s="3"/>
      <c r="C60" s="4"/>
      <c r="D60" s="4"/>
      <c r="E60" s="4"/>
      <c r="F60" s="4"/>
      <c r="G60" s="14">
        <f>SUM(G7:G59)</f>
        <v>45583.155036052944</v>
      </c>
      <c r="H60" s="14">
        <f>SUM(H7:H59)</f>
        <v>20548.546045258619</v>
      </c>
      <c r="I60" s="4"/>
      <c r="J60" s="14">
        <f>SUM(J7:J59)</f>
        <v>25034.608990794317</v>
      </c>
      <c r="K60" s="14">
        <f>SUM(K7:K59)</f>
        <v>45583.155036052944</v>
      </c>
      <c r="L60" s="12"/>
      <c r="M60" s="12"/>
      <c r="N60" s="13"/>
    </row>
    <row r="61" spans="1:17" ht="6" customHeight="1" x14ac:dyDescent="0.25">
      <c r="B61" s="11"/>
      <c r="C61" s="12"/>
      <c r="D61" s="12"/>
      <c r="E61" s="12"/>
      <c r="F61" s="12"/>
      <c r="H61" s="12"/>
      <c r="I61" s="12"/>
      <c r="J61" s="12"/>
      <c r="K61" s="12"/>
      <c r="L61" s="12"/>
      <c r="M61" s="12"/>
      <c r="N61" s="13"/>
    </row>
    <row r="62" spans="1:17" ht="15" customHeight="1" x14ac:dyDescent="0.25">
      <c r="B62" s="46" t="s">
        <v>17</v>
      </c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</row>
    <row r="63" spans="1:17" hidden="1" x14ac:dyDescent="0.2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Q63"/>
    </row>
    <row r="64" spans="1:17" ht="15" customHeight="1" x14ac:dyDescent="0.25">
      <c r="B64" s="47" t="s">
        <v>18</v>
      </c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</row>
    <row r="65" spans="2:14" ht="31.15" customHeight="1" x14ac:dyDescent="0.25"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</row>
    <row r="66" spans="2:14" x14ac:dyDescent="0.2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2:14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</row>
    <row r="68" spans="2:14" x14ac:dyDescent="0.25"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</row>
    <row r="69" spans="2:14" x14ac:dyDescent="0.25"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</row>
  </sheetData>
  <autoFilter ref="B6:AE60"/>
  <mergeCells count="17">
    <mergeCell ref="B67:N69"/>
    <mergeCell ref="H4:K4"/>
    <mergeCell ref="L4:L5"/>
    <mergeCell ref="M4:N4"/>
    <mergeCell ref="O4:O5"/>
    <mergeCell ref="B62:N62"/>
    <mergeCell ref="B64:N65"/>
    <mergeCell ref="B1:E1"/>
    <mergeCell ref="X1:AE2"/>
    <mergeCell ref="B2:M2"/>
    <mergeCell ref="B4:B5"/>
    <mergeCell ref="C4:C5"/>
    <mergeCell ref="D4:D5"/>
    <mergeCell ref="E4:E5"/>
    <mergeCell ref="F4:F5"/>
    <mergeCell ref="G4:G5"/>
    <mergeCell ref="K1:N1"/>
  </mergeCells>
  <conditionalFormatting sqref="F40:F59">
    <cfRule type="duplicateValues" dxfId="1" priority="2"/>
  </conditionalFormatting>
  <conditionalFormatting sqref="P40:P59">
    <cfRule type="duplicateValues" dxfId="0" priority="1"/>
  </conditionalFormatting>
  <printOptions horizontalCentered="1"/>
  <pageMargins left="0.2" right="0.19685039370078741" top="0.39370078740157483" bottom="0.2" header="0.19685039370078741" footer="0.19685039370078741"/>
  <pageSetup paperSize="9" scale="55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11"/>
  <sheetViews>
    <sheetView workbookViewId="0">
      <selection activeCell="C18" sqref="C18"/>
    </sheetView>
  </sheetViews>
  <sheetFormatPr defaultRowHeight="15" x14ac:dyDescent="0.25"/>
  <sheetData>
    <row r="3" spans="2:2" x14ac:dyDescent="0.25">
      <c r="B3" t="s">
        <v>4</v>
      </c>
    </row>
    <row r="4" spans="2:2" x14ac:dyDescent="0.25">
      <c r="B4" t="s">
        <v>3</v>
      </c>
    </row>
    <row r="5" spans="2:2" x14ac:dyDescent="0.25">
      <c r="B5" t="s">
        <v>8</v>
      </c>
    </row>
    <row r="6" spans="2:2" x14ac:dyDescent="0.25">
      <c r="B6" t="s">
        <v>9</v>
      </c>
    </row>
    <row r="7" spans="2:2" x14ac:dyDescent="0.25">
      <c r="B7" t="s">
        <v>10</v>
      </c>
    </row>
    <row r="8" spans="2:2" x14ac:dyDescent="0.25">
      <c r="B8" t="s">
        <v>5</v>
      </c>
    </row>
    <row r="9" spans="2:2" x14ac:dyDescent="0.25">
      <c r="B9" t="s">
        <v>6</v>
      </c>
    </row>
    <row r="10" spans="2:2" x14ac:dyDescent="0.25">
      <c r="B10" t="s">
        <v>11</v>
      </c>
    </row>
    <row r="11" spans="2:2" x14ac:dyDescent="0.25">
      <c r="B11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11"/>
  <sheetViews>
    <sheetView workbookViewId="0">
      <selection activeCell="B3" sqref="B3:B11"/>
    </sheetView>
  </sheetViews>
  <sheetFormatPr defaultRowHeight="15" x14ac:dyDescent="0.25"/>
  <sheetData>
    <row r="3" spans="2:2" x14ac:dyDescent="0.25">
      <c r="B3" t="s">
        <v>4</v>
      </c>
    </row>
    <row r="4" spans="2:2" x14ac:dyDescent="0.25">
      <c r="B4" t="s">
        <v>3</v>
      </c>
    </row>
    <row r="5" spans="2:2" x14ac:dyDescent="0.25">
      <c r="B5" t="s">
        <v>8</v>
      </c>
    </row>
    <row r="6" spans="2:2" x14ac:dyDescent="0.25">
      <c r="B6" t="s">
        <v>9</v>
      </c>
    </row>
    <row r="7" spans="2:2" x14ac:dyDescent="0.25">
      <c r="B7" t="s">
        <v>10</v>
      </c>
    </row>
    <row r="8" spans="2:2" x14ac:dyDescent="0.25">
      <c r="B8" t="s">
        <v>5</v>
      </c>
    </row>
    <row r="9" spans="2:2" x14ac:dyDescent="0.25">
      <c r="B9" t="s">
        <v>6</v>
      </c>
    </row>
    <row r="10" spans="2:2" x14ac:dyDescent="0.25">
      <c r="B10" t="s">
        <v>11</v>
      </c>
    </row>
    <row r="11" spans="2:2" x14ac:dyDescent="0.25">
      <c r="B11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2023 год</vt:lpstr>
      <vt:lpstr>данные для заполнения</vt:lpstr>
      <vt:lpstr>Лист2</vt:lpstr>
      <vt:lpstr>'2023 год'!Заголовки_для_печати</vt:lpstr>
      <vt:lpstr>'2023 год'!Область_печати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ВЕРХОВ</dc:creator>
  <cp:lastModifiedBy>Агаркова Айгуль Ураловна</cp:lastModifiedBy>
  <cp:lastPrinted>2022-09-23T11:03:23Z</cp:lastPrinted>
  <dcterms:created xsi:type="dcterms:W3CDTF">2021-07-07T09:35:35Z</dcterms:created>
  <dcterms:modified xsi:type="dcterms:W3CDTF">2023-03-15T09:31:52Z</dcterms:modified>
</cp:coreProperties>
</file>