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hares\департамент финансов\Общие\КВАРТАЛЬНЫЕ ОТЧЁТЫ\2022 год\1 квартал 2022\"/>
    </mc:Choice>
  </mc:AlternateContent>
  <bookViews>
    <workbookView xWindow="0" yWindow="0" windowWidth="28800" windowHeight="11700"/>
  </bookViews>
  <sheets>
    <sheet name="1 квартал" sheetId="4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2" i="4" l="1"/>
  <c r="E17" i="4"/>
  <c r="C40" i="4" l="1"/>
  <c r="E37" i="4"/>
  <c r="D54" i="4" l="1"/>
  <c r="C54" i="4"/>
  <c r="E53" i="4"/>
  <c r="C43" i="4" l="1"/>
  <c r="E36" i="4"/>
  <c r="D58" i="4"/>
  <c r="C58" i="4"/>
  <c r="D56" i="4"/>
  <c r="C56" i="4"/>
  <c r="D50" i="4"/>
  <c r="C50" i="4"/>
  <c r="D45" i="4"/>
  <c r="C45" i="4"/>
  <c r="D43" i="4"/>
  <c r="D40" i="4"/>
  <c r="D33" i="4"/>
  <c r="C33" i="4"/>
  <c r="D31" i="4"/>
  <c r="C31" i="4"/>
  <c r="D26" i="4"/>
  <c r="C26" i="4"/>
  <c r="D19" i="4"/>
  <c r="C19" i="4"/>
  <c r="D14" i="4"/>
  <c r="C14" i="4"/>
  <c r="E8" i="4"/>
  <c r="E9" i="4"/>
  <c r="E10" i="4"/>
  <c r="E11" i="4"/>
  <c r="E12" i="4"/>
  <c r="E13" i="4"/>
  <c r="E15" i="4"/>
  <c r="E16" i="4"/>
  <c r="E18" i="4"/>
  <c r="E20" i="4"/>
  <c r="E21" i="4"/>
  <c r="E23" i="4"/>
  <c r="E24" i="4"/>
  <c r="E25" i="4"/>
  <c r="E27" i="4"/>
  <c r="E28" i="4"/>
  <c r="E29" i="4"/>
  <c r="E30" i="4"/>
  <c r="E32" i="4"/>
  <c r="E34" i="4"/>
  <c r="E35" i="4"/>
  <c r="E38" i="4"/>
  <c r="E39" i="4"/>
  <c r="E41" i="4"/>
  <c r="E42" i="4"/>
  <c r="E44" i="4"/>
  <c r="E46" i="4"/>
  <c r="E47" i="4"/>
  <c r="E48" i="4"/>
  <c r="E49" i="4"/>
  <c r="E51" i="4"/>
  <c r="E52" i="4"/>
  <c r="E55" i="4"/>
  <c r="E57" i="4"/>
  <c r="E7" i="4"/>
  <c r="E50" i="4" l="1"/>
  <c r="E31" i="4"/>
  <c r="D59" i="4"/>
  <c r="E19" i="4"/>
  <c r="C59" i="4"/>
  <c r="E58" i="4"/>
  <c r="E56" i="4"/>
  <c r="E54" i="4"/>
  <c r="E45" i="4"/>
  <c r="E43" i="4"/>
  <c r="E33" i="4"/>
  <c r="E26" i="4"/>
  <c r="E14" i="4"/>
  <c r="E59" i="4" l="1"/>
  <c r="E40" i="4"/>
</calcChain>
</file>

<file path=xl/sharedStrings.xml><?xml version="1.0" encoding="utf-8"?>
<sst xmlns="http://schemas.openxmlformats.org/spreadsheetml/2006/main" count="105" uniqueCount="105">
  <si>
    <t>Всего</t>
  </si>
  <si>
    <t>ОБСЛУЖИВАНИЕ ГОСУДАРСТВЕННОГО И МУНИЦИПАЛЬНОГО ДОЛГА</t>
  </si>
  <si>
    <t>Обслуживание государственного внутреннего и муниципального долга</t>
  </si>
  <si>
    <t>СРЕДСТВА МАССОВОЙ ИНФОРМАЦИИ</t>
  </si>
  <si>
    <t>Периодическая печать и издательства</t>
  </si>
  <si>
    <t>ФИЗИЧЕСКАЯ КУЛЬТУРА И СПОРТ</t>
  </si>
  <si>
    <t>Массовый спорт</t>
  </si>
  <si>
    <t>Физическая культура</t>
  </si>
  <si>
    <t>СОЦИАЛЬНАЯ ПОЛИТИКА</t>
  </si>
  <si>
    <t>Другие вопросы в области социальной политики</t>
  </si>
  <si>
    <t>Охрана семьи и детства</t>
  </si>
  <si>
    <t>Социальное обеспечение населения</t>
  </si>
  <si>
    <t>Пенсионное обеспечение</t>
  </si>
  <si>
    <t>ЗДРАВООХРАНЕНИЕ</t>
  </si>
  <si>
    <t>Другие вопросы в области здравоохранения</t>
  </si>
  <si>
    <t>КУЛЬТУРА, КИНЕМАТОГРАФИЯ</t>
  </si>
  <si>
    <t>Другие вопросы в области культуры, кинематографии</t>
  </si>
  <si>
    <t>Культура</t>
  </si>
  <si>
    <t>ОБРАЗОВАНИЕ</t>
  </si>
  <si>
    <t>Другие вопросы в области образования</t>
  </si>
  <si>
    <t>Молодежная политика</t>
  </si>
  <si>
    <t>Дополнительное образование детей</t>
  </si>
  <si>
    <t>Общее образование</t>
  </si>
  <si>
    <t>Дошкольное образование</t>
  </si>
  <si>
    <t>ОХРАНА ОКРУЖАЮЩЕЙ СРЕДЫ</t>
  </si>
  <si>
    <t>Другие вопросы в области охраны окружающей среды</t>
  </si>
  <si>
    <t>ЖИЛИЩНО-КОММУНАЛЬНОЕ ХОЗЯЙСТВО</t>
  </si>
  <si>
    <t>Другие вопросы в области жилищно-коммунального хозяйства</t>
  </si>
  <si>
    <t>Благоустройство</t>
  </si>
  <si>
    <t>Коммунальное хозяйство</t>
  </si>
  <si>
    <t>Жилищное хозяйство</t>
  </si>
  <si>
    <t>НАЦИОНАЛЬНАЯ ЭКОНОМИКА</t>
  </si>
  <si>
    <t>Другие вопросы в области национальной экономики</t>
  </si>
  <si>
    <t>Дорожное хозяйство (дорожные фонды)</t>
  </si>
  <si>
    <t>Транспорт</t>
  </si>
  <si>
    <t>Сельское хозяйство и рыболовство</t>
  </si>
  <si>
    <t>Общеэкономические вопросы</t>
  </si>
  <si>
    <t>НАЦИОНАЛЬНАЯ БЕЗОПАСНОСТЬ И ПРАВООХРАНИТЕЛЬНАЯ ДЕЯТЕЛЬНОСТЬ</t>
  </si>
  <si>
    <t>Другие вопросы в области национальной безопасности и правоохранительной деятельности</t>
  </si>
  <si>
    <t>Защита населения и территории от чрезвычайных ситуаций природного и техногенного характера, гражданская оборона</t>
  </si>
  <si>
    <t>Органы юстиции</t>
  </si>
  <si>
    <t>ОБЩЕГОСУДАРСТВЕННЫЕ ВОПРОСЫ</t>
  </si>
  <si>
    <t>Другие общегосударственные вопросы</t>
  </si>
  <si>
    <t>Резервные фонды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</si>
  <si>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</si>
  <si>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Судебная система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</si>
  <si>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</si>
  <si>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</si>
  <si>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высшего должностного лица субъекта Российской Федерации и муниципального образования</t>
  </si>
  <si>
    <t>0102</t>
  </si>
  <si>
    <t>0103</t>
  </si>
  <si>
    <t>0104</t>
  </si>
  <si>
    <t>0105</t>
  </si>
  <si>
    <t>0106</t>
  </si>
  <si>
    <t>0111</t>
  </si>
  <si>
    <t>0113</t>
  </si>
  <si>
    <t>0100</t>
  </si>
  <si>
    <t>0304</t>
  </si>
  <si>
    <t>0309</t>
  </si>
  <si>
    <t>0314</t>
  </si>
  <si>
    <t>0300</t>
  </si>
  <si>
    <t>0401</t>
  </si>
  <si>
    <t>0405</t>
  </si>
  <si>
    <t>0408</t>
  </si>
  <si>
    <t>0409</t>
  </si>
  <si>
    <t>0412</t>
  </si>
  <si>
    <t>0400</t>
  </si>
  <si>
    <t>0501</t>
  </si>
  <si>
    <t>0502</t>
  </si>
  <si>
    <t>0503</t>
  </si>
  <si>
    <t>0505</t>
  </si>
  <si>
    <t>0500</t>
  </si>
  <si>
    <t>0605</t>
  </si>
  <si>
    <t>0600</t>
  </si>
  <si>
    <t>0701</t>
  </si>
  <si>
    <t>0702</t>
  </si>
  <si>
    <t>0703</t>
  </si>
  <si>
    <t>0707</t>
  </si>
  <si>
    <t>0709</t>
  </si>
  <si>
    <t>0700</t>
  </si>
  <si>
    <t>0801</t>
  </si>
  <si>
    <t>0804</t>
  </si>
  <si>
    <t>0800</t>
  </si>
  <si>
    <t>0909</t>
  </si>
  <si>
    <t>0900</t>
  </si>
  <si>
    <t>1000</t>
  </si>
  <si>
    <t>1100</t>
  </si>
  <si>
    <t>1200</t>
  </si>
  <si>
    <t>1300</t>
  </si>
  <si>
    <t>Рз, Пр</t>
  </si>
  <si>
    <t>Наименование</t>
  </si>
  <si>
    <t>Приложение 2</t>
  </si>
  <si>
    <t>тыс. рублей</t>
  </si>
  <si>
    <t>1103</t>
  </si>
  <si>
    <t>Спорт высших достижений</t>
  </si>
  <si>
    <t>% исполнения к плану</t>
  </si>
  <si>
    <t>0705</t>
  </si>
  <si>
    <t>Профессиональная подготовка, переподготовка и повышение квалификации</t>
  </si>
  <si>
    <t xml:space="preserve">Сведения об исполнении  бюджета города Нижневартовска  в разрезе разделов и подразделов классификации расходов  бюджета за 1 квартал 2022 года </t>
  </si>
  <si>
    <t>Уточненные плановые назначения на 2022 год</t>
  </si>
  <si>
    <t>Исполнено на 01.04.2022</t>
  </si>
  <si>
    <t>0310</t>
  </si>
  <si>
    <t>Защита населения и территории от чрезвычайных ситуаций природного и техногенного характера, пожарная безопасность</t>
  </si>
  <si>
    <t>0407</t>
  </si>
  <si>
    <t>Лесное хозяйство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</si>
</sst>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;[Red]\-#,##0.00;0.00"/>
    <numFmt numFmtId="165" formatCode="#,##0.0"/>
    <numFmt numFmtId="166" formatCode="#,##0.00_ ;[Red]\-#,##0.00\ "/>
  </numFmts>
  <fonts count="8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name val="Times New Roman Cyr"/>
      <charset val="204"/>
    </font>
    <font>
      <sz val="14"/>
      <name val="Times New Roman Cyr"/>
      <family val="1"/>
      <charset val="204"/>
    </font>
    <font>
      <sz val="10"/>
      <name val="Arial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7" fillId="0" borderId="0"/>
  </cellStyleXfs>
  <cellXfs count="41">
    <xf numFmtId="0" fontId="0" fillId="0" borderId="0" xfId="0"/>
    <xf numFmtId="49" fontId="2" fillId="0" borderId="0" xfId="1" applyNumberFormat="1" applyFont="1" applyAlignment="1" applyProtection="1">
      <alignment horizontal="center"/>
      <protection hidden="1"/>
    </xf>
    <xf numFmtId="0" fontId="2" fillId="0" borderId="0" xfId="1" applyFont="1" applyProtection="1">
      <protection hidden="1"/>
    </xf>
    <xf numFmtId="0" fontId="2" fillId="0" borderId="0" xfId="1" applyFont="1"/>
    <xf numFmtId="49" fontId="2" fillId="0" borderId="0" xfId="1" applyNumberFormat="1" applyFont="1" applyFill="1" applyAlignment="1" applyProtection="1">
      <alignment horizontal="center"/>
      <protection hidden="1"/>
    </xf>
    <xf numFmtId="49" fontId="2" fillId="0" borderId="0" xfId="1" applyNumberFormat="1" applyFont="1" applyAlignment="1">
      <alignment horizontal="center"/>
    </xf>
    <xf numFmtId="49" fontId="2" fillId="0" borderId="0" xfId="1" applyNumberFormat="1" applyFont="1" applyAlignment="1" applyProtection="1">
      <alignment wrapText="1" shrinkToFit="1"/>
      <protection hidden="1"/>
    </xf>
    <xf numFmtId="49" fontId="2" fillId="0" borderId="0" xfId="1" applyNumberFormat="1" applyFont="1" applyFill="1" applyAlignment="1" applyProtection="1">
      <alignment wrapText="1" shrinkToFit="1"/>
      <protection hidden="1"/>
    </xf>
    <xf numFmtId="49" fontId="2" fillId="0" borderId="0" xfId="1" applyNumberFormat="1" applyFont="1" applyAlignment="1">
      <alignment wrapText="1" shrinkToFit="1"/>
    </xf>
    <xf numFmtId="0" fontId="3" fillId="0" borderId="1" xfId="1" applyNumberFormat="1" applyFont="1" applyFill="1" applyBorder="1" applyAlignment="1" applyProtection="1">
      <alignment horizontal="center" vertical="center" wrapText="1"/>
      <protection hidden="1"/>
    </xf>
    <xf numFmtId="49" fontId="3" fillId="0" borderId="1" xfId="1" applyNumberFormat="1" applyFont="1" applyFill="1" applyBorder="1" applyAlignment="1" applyProtection="1">
      <alignment horizontal="center" vertical="center" wrapText="1" shrinkToFit="1"/>
      <protection hidden="1"/>
    </xf>
    <xf numFmtId="49" fontId="2" fillId="0" borderId="1" xfId="1" applyNumberFormat="1" applyFont="1" applyFill="1" applyBorder="1" applyAlignment="1" applyProtection="1">
      <alignment horizontal="center" vertical="center"/>
      <protection hidden="1"/>
    </xf>
    <xf numFmtId="49" fontId="2" fillId="0" borderId="1" xfId="1" applyNumberFormat="1" applyFont="1" applyFill="1" applyBorder="1" applyAlignment="1" applyProtection="1">
      <alignment horizontal="center" vertical="center" wrapText="1" shrinkToFit="1"/>
      <protection hidden="1"/>
    </xf>
    <xf numFmtId="0" fontId="2" fillId="0" borderId="1" xfId="1" applyNumberFormat="1" applyFont="1" applyFill="1" applyBorder="1" applyAlignment="1" applyProtection="1">
      <alignment horizontal="center"/>
      <protection hidden="1"/>
    </xf>
    <xf numFmtId="0" fontId="2" fillId="0" borderId="1" xfId="1" applyNumberFormat="1" applyFont="1" applyFill="1" applyBorder="1" applyAlignment="1" applyProtection="1">
      <alignment horizontal="center" vertical="center"/>
      <protection hidden="1"/>
    </xf>
    <xf numFmtId="0" fontId="2" fillId="0" borderId="0" xfId="1" applyFont="1" applyAlignment="1">
      <alignment horizontal="center"/>
    </xf>
    <xf numFmtId="49" fontId="2" fillId="0" borderId="1" xfId="1" applyNumberFormat="1" applyFont="1" applyFill="1" applyBorder="1" applyAlignment="1" applyProtection="1">
      <alignment vertical="center" wrapText="1" shrinkToFit="1"/>
      <protection hidden="1"/>
    </xf>
    <xf numFmtId="165" fontId="2" fillId="0" borderId="1" xfId="1" applyNumberFormat="1" applyFont="1" applyFill="1" applyBorder="1" applyAlignment="1" applyProtection="1">
      <alignment horizontal="right" vertical="center"/>
      <protection hidden="1"/>
    </xf>
    <xf numFmtId="164" fontId="2" fillId="0" borderId="1" xfId="1" applyNumberFormat="1" applyFont="1" applyFill="1" applyBorder="1" applyAlignment="1" applyProtection="1">
      <alignment horizontal="right" vertical="center"/>
      <protection hidden="1"/>
    </xf>
    <xf numFmtId="49" fontId="3" fillId="0" borderId="1" xfId="1" applyNumberFormat="1" applyFont="1" applyFill="1" applyBorder="1" applyAlignment="1" applyProtection="1">
      <alignment horizontal="center" vertical="center"/>
      <protection hidden="1"/>
    </xf>
    <xf numFmtId="49" fontId="3" fillId="0" borderId="1" xfId="1" applyNumberFormat="1" applyFont="1" applyFill="1" applyBorder="1" applyAlignment="1" applyProtection="1">
      <alignment vertical="center" wrapText="1" shrinkToFit="1"/>
      <protection hidden="1"/>
    </xf>
    <xf numFmtId="164" fontId="3" fillId="0" borderId="1" xfId="1" applyNumberFormat="1" applyFont="1" applyFill="1" applyBorder="1" applyAlignment="1" applyProtection="1">
      <alignment vertical="center"/>
      <protection hidden="1"/>
    </xf>
    <xf numFmtId="164" fontId="3" fillId="0" borderId="1" xfId="1" applyNumberFormat="1" applyFont="1" applyFill="1" applyBorder="1" applyAlignment="1" applyProtection="1">
      <alignment horizontal="right" vertical="center"/>
      <protection hidden="1"/>
    </xf>
    <xf numFmtId="165" fontId="3" fillId="0" borderId="1" xfId="1" applyNumberFormat="1" applyFont="1" applyFill="1" applyBorder="1" applyAlignment="1" applyProtection="1">
      <alignment horizontal="right" vertical="center"/>
      <protection hidden="1"/>
    </xf>
    <xf numFmtId="49" fontId="4" fillId="0" borderId="0" xfId="1" applyNumberFormat="1" applyFont="1" applyFill="1" applyAlignment="1" applyProtection="1">
      <alignment horizontal="center" wrapText="1" shrinkToFit="1"/>
      <protection hidden="1"/>
    </xf>
    <xf numFmtId="49" fontId="3" fillId="0" borderId="2" xfId="1" applyNumberFormat="1" applyFont="1" applyFill="1" applyBorder="1" applyAlignment="1" applyProtection="1">
      <alignment horizontal="left" vertical="center"/>
      <protection hidden="1"/>
    </xf>
    <xf numFmtId="49" fontId="3" fillId="0" borderId="3" xfId="1" applyNumberFormat="1" applyFont="1" applyFill="1" applyBorder="1" applyAlignment="1" applyProtection="1">
      <alignment horizontal="left" vertical="center"/>
      <protection hidden="1"/>
    </xf>
    <xf numFmtId="0" fontId="2" fillId="0" borderId="0" xfId="1" applyFont="1" applyAlignment="1">
      <alignment horizontal="right"/>
    </xf>
    <xf numFmtId="166" fontId="6" fillId="0" borderId="1" xfId="0" applyNumberFormat="1" applyFont="1" applyFill="1" applyBorder="1" applyAlignment="1">
      <alignment vertical="center" wrapText="1"/>
    </xf>
    <xf numFmtId="166" fontId="5" fillId="0" borderId="1" xfId="0" applyNumberFormat="1" applyFont="1" applyFill="1" applyBorder="1" applyAlignment="1">
      <alignment horizontal="right" vertical="center" wrapText="1"/>
    </xf>
    <xf numFmtId="0" fontId="2" fillId="0" borderId="0" xfId="1" applyFont="1" applyFill="1"/>
    <xf numFmtId="0" fontId="2" fillId="0" borderId="0" xfId="1" applyFont="1" applyFill="1" applyProtection="1">
      <protection hidden="1"/>
    </xf>
    <xf numFmtId="0" fontId="2" fillId="0" borderId="4" xfId="1" applyFont="1" applyFill="1" applyBorder="1" applyAlignment="1" applyProtection="1">
      <alignment horizontal="right"/>
      <protection hidden="1"/>
    </xf>
    <xf numFmtId="0" fontId="2" fillId="0" borderId="1" xfId="1" applyFont="1" applyFill="1" applyBorder="1" applyAlignment="1">
      <alignment horizontal="center"/>
    </xf>
    <xf numFmtId="0" fontId="2" fillId="0" borderId="0" xfId="1" applyFont="1" applyFill="1" applyAlignment="1">
      <alignment horizontal="center"/>
    </xf>
    <xf numFmtId="166" fontId="5" fillId="0" borderId="1" xfId="0" applyNumberFormat="1" applyFont="1" applyFill="1" applyBorder="1" applyAlignment="1">
      <alignment vertical="center" wrapText="1"/>
    </xf>
    <xf numFmtId="4" fontId="6" fillId="0" borderId="1" xfId="0" applyNumberFormat="1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horizontal="right" vertical="center" wrapText="1"/>
    </xf>
    <xf numFmtId="49" fontId="2" fillId="0" borderId="1" xfId="1" applyNumberFormat="1" applyFont="1" applyFill="1" applyBorder="1" applyAlignment="1">
      <alignment horizontal="center" vertical="center"/>
    </xf>
    <xf numFmtId="49" fontId="2" fillId="0" borderId="1" xfId="1" applyNumberFormat="1" applyFont="1" applyFill="1" applyBorder="1" applyAlignment="1">
      <alignment vertical="center" wrapText="1"/>
    </xf>
    <xf numFmtId="2" fontId="2" fillId="0" borderId="1" xfId="1" applyNumberFormat="1" applyFont="1" applyFill="1" applyBorder="1" applyAlignment="1">
      <alignment vertical="center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7"/>
  <sheetViews>
    <sheetView showGridLines="0" tabSelected="1" topLeftCell="A45" zoomScale="70" zoomScaleNormal="70" workbookViewId="0">
      <selection activeCell="F61" sqref="A2:F61"/>
    </sheetView>
  </sheetViews>
  <sheetFormatPr defaultColWidth="9.140625" defaultRowHeight="18.75" x14ac:dyDescent="0.3"/>
  <cols>
    <col min="1" max="1" width="9.7109375" style="5" customWidth="1"/>
    <col min="2" max="2" width="72" style="8" customWidth="1"/>
    <col min="3" max="4" width="20.7109375" style="3" customWidth="1"/>
    <col min="5" max="5" width="18.28515625" style="3" customWidth="1"/>
    <col min="6" max="195" width="9.140625" style="3" customWidth="1"/>
    <col min="196" max="16384" width="9.140625" style="3"/>
  </cols>
  <sheetData>
    <row r="1" spans="1:6" x14ac:dyDescent="0.3">
      <c r="A1" s="1"/>
      <c r="B1" s="6"/>
      <c r="C1" s="2"/>
      <c r="D1" s="27" t="s">
        <v>91</v>
      </c>
      <c r="E1" s="27"/>
    </row>
    <row r="2" spans="1:6" ht="51" customHeight="1" x14ac:dyDescent="0.3">
      <c r="A2" s="24" t="s">
        <v>98</v>
      </c>
      <c r="B2" s="24"/>
      <c r="C2" s="24"/>
      <c r="D2" s="24"/>
      <c r="E2" s="24"/>
      <c r="F2" s="30"/>
    </row>
    <row r="3" spans="1:6" x14ac:dyDescent="0.3">
      <c r="A3" s="4"/>
      <c r="B3" s="7"/>
      <c r="C3" s="31"/>
      <c r="D3" s="31"/>
      <c r="E3" s="30"/>
      <c r="F3" s="30"/>
    </row>
    <row r="4" spans="1:6" x14ac:dyDescent="0.3">
      <c r="A4" s="4"/>
      <c r="B4" s="7"/>
      <c r="C4" s="31"/>
      <c r="D4" s="32" t="s">
        <v>92</v>
      </c>
      <c r="E4" s="32"/>
      <c r="F4" s="30"/>
    </row>
    <row r="5" spans="1:6" ht="73.5" customHeight="1" x14ac:dyDescent="0.3">
      <c r="A5" s="9" t="s">
        <v>89</v>
      </c>
      <c r="B5" s="10" t="s">
        <v>90</v>
      </c>
      <c r="C5" s="9" t="s">
        <v>99</v>
      </c>
      <c r="D5" s="9" t="s">
        <v>100</v>
      </c>
      <c r="E5" s="9" t="s">
        <v>95</v>
      </c>
      <c r="F5" s="30"/>
    </row>
    <row r="6" spans="1:6" s="15" customFormat="1" x14ac:dyDescent="0.3">
      <c r="A6" s="11">
        <v>1</v>
      </c>
      <c r="B6" s="12">
        <v>2</v>
      </c>
      <c r="C6" s="13">
        <v>3</v>
      </c>
      <c r="D6" s="14">
        <v>4</v>
      </c>
      <c r="E6" s="33">
        <v>5</v>
      </c>
      <c r="F6" s="34"/>
    </row>
    <row r="7" spans="1:6" ht="37.5" x14ac:dyDescent="0.3">
      <c r="A7" s="11" t="s">
        <v>49</v>
      </c>
      <c r="B7" s="16" t="s">
        <v>48</v>
      </c>
      <c r="C7" s="35">
        <v>9969.2999999999993</v>
      </c>
      <c r="D7" s="29">
        <v>1366.95</v>
      </c>
      <c r="E7" s="17">
        <f>ROUND(D7/C7*100,1)</f>
        <v>13.7</v>
      </c>
      <c r="F7" s="30"/>
    </row>
    <row r="8" spans="1:6" ht="56.25" x14ac:dyDescent="0.3">
      <c r="A8" s="11" t="s">
        <v>50</v>
      </c>
      <c r="B8" s="16" t="s">
        <v>47</v>
      </c>
      <c r="C8" s="36">
        <v>45157.64</v>
      </c>
      <c r="D8" s="37">
        <v>10651.64</v>
      </c>
      <c r="E8" s="17">
        <f t="shared" ref="E8:E59" si="0">ROUND(D8/C8*100,1)</f>
        <v>23.6</v>
      </c>
      <c r="F8" s="30"/>
    </row>
    <row r="9" spans="1:6" ht="62.25" customHeight="1" x14ac:dyDescent="0.3">
      <c r="A9" s="11" t="s">
        <v>51</v>
      </c>
      <c r="B9" s="16" t="s">
        <v>46</v>
      </c>
      <c r="C9" s="35">
        <v>740788.66</v>
      </c>
      <c r="D9" s="29">
        <v>198228.37</v>
      </c>
      <c r="E9" s="17">
        <f t="shared" si="0"/>
        <v>26.8</v>
      </c>
      <c r="F9" s="30"/>
    </row>
    <row r="10" spans="1:6" x14ac:dyDescent="0.3">
      <c r="A10" s="11" t="s">
        <v>52</v>
      </c>
      <c r="B10" s="16" t="s">
        <v>45</v>
      </c>
      <c r="C10" s="35">
        <v>31.6</v>
      </c>
      <c r="D10" s="18">
        <v>0</v>
      </c>
      <c r="E10" s="17">
        <f t="shared" si="0"/>
        <v>0</v>
      </c>
      <c r="F10" s="30"/>
    </row>
    <row r="11" spans="1:6" ht="44.25" customHeight="1" x14ac:dyDescent="0.3">
      <c r="A11" s="11" t="s">
        <v>53</v>
      </c>
      <c r="B11" s="16" t="s">
        <v>44</v>
      </c>
      <c r="C11" s="35">
        <v>145245.64000000001</v>
      </c>
      <c r="D11" s="29">
        <v>37438.1</v>
      </c>
      <c r="E11" s="17">
        <f t="shared" si="0"/>
        <v>25.8</v>
      </c>
      <c r="F11" s="30"/>
    </row>
    <row r="12" spans="1:6" x14ac:dyDescent="0.3">
      <c r="A12" s="11" t="s">
        <v>54</v>
      </c>
      <c r="B12" s="16" t="s">
        <v>43</v>
      </c>
      <c r="C12" s="35">
        <v>19693.04</v>
      </c>
      <c r="D12" s="18">
        <v>0</v>
      </c>
      <c r="E12" s="17">
        <f t="shared" si="0"/>
        <v>0</v>
      </c>
      <c r="F12" s="30"/>
    </row>
    <row r="13" spans="1:6" x14ac:dyDescent="0.3">
      <c r="A13" s="11" t="s">
        <v>55</v>
      </c>
      <c r="B13" s="16" t="s">
        <v>42</v>
      </c>
      <c r="C13" s="35">
        <v>596718.73</v>
      </c>
      <c r="D13" s="29">
        <v>156914.57999999999</v>
      </c>
      <c r="E13" s="17">
        <f t="shared" si="0"/>
        <v>26.3</v>
      </c>
      <c r="F13" s="30"/>
    </row>
    <row r="14" spans="1:6" x14ac:dyDescent="0.3">
      <c r="A14" s="19" t="s">
        <v>56</v>
      </c>
      <c r="B14" s="20" t="s">
        <v>41</v>
      </c>
      <c r="C14" s="21">
        <f>SUM(C7:C13)</f>
        <v>1557604.61</v>
      </c>
      <c r="D14" s="22">
        <f>SUM(D7:D13)</f>
        <v>404599.64</v>
      </c>
      <c r="E14" s="23">
        <f t="shared" si="0"/>
        <v>26</v>
      </c>
      <c r="F14" s="30"/>
    </row>
    <row r="15" spans="1:6" x14ac:dyDescent="0.3">
      <c r="A15" s="11" t="s">
        <v>57</v>
      </c>
      <c r="B15" s="16" t="s">
        <v>40</v>
      </c>
      <c r="C15" s="28">
        <v>27028.3</v>
      </c>
      <c r="D15" s="29">
        <v>6619.39</v>
      </c>
      <c r="E15" s="17">
        <f t="shared" si="0"/>
        <v>24.5</v>
      </c>
      <c r="F15" s="30"/>
    </row>
    <row r="16" spans="1:6" ht="36" customHeight="1" x14ac:dyDescent="0.3">
      <c r="A16" s="11" t="s">
        <v>58</v>
      </c>
      <c r="B16" s="16" t="s">
        <v>39</v>
      </c>
      <c r="C16" s="28">
        <v>184060.33</v>
      </c>
      <c r="D16" s="29">
        <v>30874.74</v>
      </c>
      <c r="E16" s="17">
        <f t="shared" si="0"/>
        <v>16.8</v>
      </c>
      <c r="F16" s="30"/>
    </row>
    <row r="17" spans="1:6" ht="55.5" customHeight="1" x14ac:dyDescent="0.3">
      <c r="A17" s="11" t="s">
        <v>101</v>
      </c>
      <c r="B17" s="16" t="s">
        <v>102</v>
      </c>
      <c r="C17" s="28">
        <v>17174.57</v>
      </c>
      <c r="D17" s="29">
        <v>0</v>
      </c>
      <c r="E17" s="17">
        <f t="shared" si="0"/>
        <v>0</v>
      </c>
      <c r="F17" s="30"/>
    </row>
    <row r="18" spans="1:6" ht="37.5" x14ac:dyDescent="0.3">
      <c r="A18" s="11" t="s">
        <v>59</v>
      </c>
      <c r="B18" s="16" t="s">
        <v>38</v>
      </c>
      <c r="C18" s="28">
        <v>1399.6</v>
      </c>
      <c r="D18" s="18">
        <v>0</v>
      </c>
      <c r="E18" s="17">
        <f t="shared" si="0"/>
        <v>0</v>
      </c>
      <c r="F18" s="30"/>
    </row>
    <row r="19" spans="1:6" ht="37.5" x14ac:dyDescent="0.3">
      <c r="A19" s="19" t="s">
        <v>60</v>
      </c>
      <c r="B19" s="20" t="s">
        <v>37</v>
      </c>
      <c r="C19" s="21">
        <f>SUM(C15:C18)</f>
        <v>229662.8</v>
      </c>
      <c r="D19" s="22">
        <f>SUM(D15:D18)</f>
        <v>37494.130000000005</v>
      </c>
      <c r="E19" s="23">
        <f t="shared" si="0"/>
        <v>16.3</v>
      </c>
      <c r="F19" s="30"/>
    </row>
    <row r="20" spans="1:6" x14ac:dyDescent="0.3">
      <c r="A20" s="11" t="s">
        <v>61</v>
      </c>
      <c r="B20" s="16" t="s">
        <v>36</v>
      </c>
      <c r="C20" s="35">
        <v>11409.9</v>
      </c>
      <c r="D20" s="29">
        <v>254.27</v>
      </c>
      <c r="E20" s="17">
        <f t="shared" si="0"/>
        <v>2.2000000000000002</v>
      </c>
      <c r="F20" s="30"/>
    </row>
    <row r="21" spans="1:6" x14ac:dyDescent="0.3">
      <c r="A21" s="11" t="s">
        <v>62</v>
      </c>
      <c r="B21" s="16" t="s">
        <v>35</v>
      </c>
      <c r="C21" s="35">
        <v>130306.7</v>
      </c>
      <c r="D21" s="29">
        <v>4601.9399999999996</v>
      </c>
      <c r="E21" s="17">
        <f t="shared" si="0"/>
        <v>3.5</v>
      </c>
      <c r="F21" s="30"/>
    </row>
    <row r="22" spans="1:6" x14ac:dyDescent="0.3">
      <c r="A22" s="11" t="s">
        <v>103</v>
      </c>
      <c r="B22" s="16" t="s">
        <v>104</v>
      </c>
      <c r="C22" s="35">
        <v>12986.43</v>
      </c>
      <c r="D22" s="29">
        <v>1443.32</v>
      </c>
      <c r="E22" s="17">
        <f t="shared" si="0"/>
        <v>11.1</v>
      </c>
      <c r="F22" s="30"/>
    </row>
    <row r="23" spans="1:6" x14ac:dyDescent="0.3">
      <c r="A23" s="11" t="s">
        <v>63</v>
      </c>
      <c r="B23" s="16" t="s">
        <v>34</v>
      </c>
      <c r="C23" s="35">
        <v>699766.2</v>
      </c>
      <c r="D23" s="29">
        <v>138581.51</v>
      </c>
      <c r="E23" s="17">
        <f t="shared" si="0"/>
        <v>19.8</v>
      </c>
      <c r="F23" s="30"/>
    </row>
    <row r="24" spans="1:6" x14ac:dyDescent="0.3">
      <c r="A24" s="11" t="s">
        <v>64</v>
      </c>
      <c r="B24" s="16" t="s">
        <v>33</v>
      </c>
      <c r="C24" s="35">
        <v>2049523.56</v>
      </c>
      <c r="D24" s="29">
        <v>346449.21</v>
      </c>
      <c r="E24" s="17">
        <f t="shared" si="0"/>
        <v>16.899999999999999</v>
      </c>
      <c r="F24" s="30"/>
    </row>
    <row r="25" spans="1:6" x14ac:dyDescent="0.3">
      <c r="A25" s="11" t="s">
        <v>65</v>
      </c>
      <c r="B25" s="16" t="s">
        <v>32</v>
      </c>
      <c r="C25" s="35">
        <v>230801</v>
      </c>
      <c r="D25" s="29">
        <v>33880.26</v>
      </c>
      <c r="E25" s="17">
        <f t="shared" si="0"/>
        <v>14.7</v>
      </c>
      <c r="F25" s="30"/>
    </row>
    <row r="26" spans="1:6" x14ac:dyDescent="0.3">
      <c r="A26" s="19" t="s">
        <v>66</v>
      </c>
      <c r="B26" s="20" t="s">
        <v>31</v>
      </c>
      <c r="C26" s="21">
        <f>SUM(C20:C25)</f>
        <v>3134793.79</v>
      </c>
      <c r="D26" s="22">
        <f>SUM(D20:D25)</f>
        <v>525210.51</v>
      </c>
      <c r="E26" s="23">
        <f t="shared" si="0"/>
        <v>16.8</v>
      </c>
      <c r="F26" s="30"/>
    </row>
    <row r="27" spans="1:6" x14ac:dyDescent="0.3">
      <c r="A27" s="11" t="s">
        <v>67</v>
      </c>
      <c r="B27" s="16" t="s">
        <v>30</v>
      </c>
      <c r="C27" s="28">
        <v>155738.82999999999</v>
      </c>
      <c r="D27" s="29">
        <v>8613.59</v>
      </c>
      <c r="E27" s="17">
        <f t="shared" si="0"/>
        <v>5.5</v>
      </c>
      <c r="F27" s="30"/>
    </row>
    <row r="28" spans="1:6" x14ac:dyDescent="0.3">
      <c r="A28" s="11" t="s">
        <v>68</v>
      </c>
      <c r="B28" s="16" t="s">
        <v>29</v>
      </c>
      <c r="C28" s="28">
        <v>43541.47</v>
      </c>
      <c r="D28" s="29">
        <v>727.24</v>
      </c>
      <c r="E28" s="17">
        <f t="shared" si="0"/>
        <v>1.7</v>
      </c>
      <c r="F28" s="30"/>
    </row>
    <row r="29" spans="1:6" x14ac:dyDescent="0.3">
      <c r="A29" s="11" t="s">
        <v>69</v>
      </c>
      <c r="B29" s="16" t="s">
        <v>28</v>
      </c>
      <c r="C29" s="28">
        <v>749508.41</v>
      </c>
      <c r="D29" s="29">
        <v>103844.62</v>
      </c>
      <c r="E29" s="17">
        <f t="shared" si="0"/>
        <v>13.9</v>
      </c>
      <c r="F29" s="30"/>
    </row>
    <row r="30" spans="1:6" ht="37.5" x14ac:dyDescent="0.3">
      <c r="A30" s="11" t="s">
        <v>70</v>
      </c>
      <c r="B30" s="16" t="s">
        <v>27</v>
      </c>
      <c r="C30" s="28">
        <v>116466.74</v>
      </c>
      <c r="D30" s="29">
        <v>27166.39</v>
      </c>
      <c r="E30" s="17">
        <f t="shared" si="0"/>
        <v>23.3</v>
      </c>
      <c r="F30" s="30"/>
    </row>
    <row r="31" spans="1:6" x14ac:dyDescent="0.3">
      <c r="A31" s="19" t="s">
        <v>71</v>
      </c>
      <c r="B31" s="20" t="s">
        <v>26</v>
      </c>
      <c r="C31" s="21">
        <f>SUM(C27:C30)</f>
        <v>1065255.45</v>
      </c>
      <c r="D31" s="22">
        <f>SUM(D27:D30)</f>
        <v>140351.84</v>
      </c>
      <c r="E31" s="23">
        <f t="shared" si="0"/>
        <v>13.2</v>
      </c>
      <c r="F31" s="30"/>
    </row>
    <row r="32" spans="1:6" x14ac:dyDescent="0.3">
      <c r="A32" s="11" t="s">
        <v>72</v>
      </c>
      <c r="B32" s="16" t="s">
        <v>25</v>
      </c>
      <c r="C32" s="28">
        <v>160091.51999999999</v>
      </c>
      <c r="D32" s="29">
        <v>0</v>
      </c>
      <c r="E32" s="17">
        <f t="shared" si="0"/>
        <v>0</v>
      </c>
      <c r="F32" s="30"/>
    </row>
    <row r="33" spans="1:6" x14ac:dyDescent="0.3">
      <c r="A33" s="19" t="s">
        <v>73</v>
      </c>
      <c r="B33" s="20" t="s">
        <v>24</v>
      </c>
      <c r="C33" s="21">
        <f>C32</f>
        <v>160091.51999999999</v>
      </c>
      <c r="D33" s="22">
        <f>D32</f>
        <v>0</v>
      </c>
      <c r="E33" s="23">
        <f t="shared" si="0"/>
        <v>0</v>
      </c>
      <c r="F33" s="30"/>
    </row>
    <row r="34" spans="1:6" x14ac:dyDescent="0.3">
      <c r="A34" s="11" t="s">
        <v>74</v>
      </c>
      <c r="B34" s="16" t="s">
        <v>23</v>
      </c>
      <c r="C34" s="28">
        <v>5432456.4000000004</v>
      </c>
      <c r="D34" s="29">
        <v>1158955.3500000001</v>
      </c>
      <c r="E34" s="17">
        <f t="shared" si="0"/>
        <v>21.3</v>
      </c>
      <c r="F34" s="30"/>
    </row>
    <row r="35" spans="1:6" x14ac:dyDescent="0.3">
      <c r="A35" s="11" t="s">
        <v>75</v>
      </c>
      <c r="B35" s="16" t="s">
        <v>22</v>
      </c>
      <c r="C35" s="28">
        <v>5889842.1100000003</v>
      </c>
      <c r="D35" s="29">
        <v>1370417.04</v>
      </c>
      <c r="E35" s="17">
        <f t="shared" si="0"/>
        <v>23.3</v>
      </c>
      <c r="F35" s="30"/>
    </row>
    <row r="36" spans="1:6" x14ac:dyDescent="0.3">
      <c r="A36" s="11" t="s">
        <v>76</v>
      </c>
      <c r="B36" s="16" t="s">
        <v>21</v>
      </c>
      <c r="C36" s="28">
        <v>857508.65</v>
      </c>
      <c r="D36" s="29">
        <v>144020.67000000001</v>
      </c>
      <c r="E36" s="17">
        <f>ROUND(D36/C36*100,1)</f>
        <v>16.8</v>
      </c>
      <c r="F36" s="30"/>
    </row>
    <row r="37" spans="1:6" ht="37.5" x14ac:dyDescent="0.3">
      <c r="A37" s="38" t="s">
        <v>96</v>
      </c>
      <c r="B37" s="39" t="s">
        <v>97</v>
      </c>
      <c r="C37" s="40">
        <v>1408.2</v>
      </c>
      <c r="D37" s="40">
        <v>240.9</v>
      </c>
      <c r="E37" s="17">
        <f>ROUND(D37/C37*100,1)</f>
        <v>17.100000000000001</v>
      </c>
      <c r="F37" s="30"/>
    </row>
    <row r="38" spans="1:6" x14ac:dyDescent="0.3">
      <c r="A38" s="11" t="s">
        <v>77</v>
      </c>
      <c r="B38" s="16" t="s">
        <v>20</v>
      </c>
      <c r="C38" s="28">
        <v>281295.34999999998</v>
      </c>
      <c r="D38" s="29">
        <v>23097.18</v>
      </c>
      <c r="E38" s="17">
        <f t="shared" si="0"/>
        <v>8.1999999999999993</v>
      </c>
      <c r="F38" s="30"/>
    </row>
    <row r="39" spans="1:6" x14ac:dyDescent="0.3">
      <c r="A39" s="11" t="s">
        <v>78</v>
      </c>
      <c r="B39" s="16" t="s">
        <v>19</v>
      </c>
      <c r="C39" s="28">
        <v>315021.49</v>
      </c>
      <c r="D39" s="29">
        <v>69245.73</v>
      </c>
      <c r="E39" s="17">
        <f t="shared" si="0"/>
        <v>22</v>
      </c>
      <c r="F39" s="30"/>
    </row>
    <row r="40" spans="1:6" x14ac:dyDescent="0.3">
      <c r="A40" s="19" t="s">
        <v>79</v>
      </c>
      <c r="B40" s="20" t="s">
        <v>18</v>
      </c>
      <c r="C40" s="21">
        <f>C34+C35+C36+C37+C38+C39</f>
        <v>12777532.200000001</v>
      </c>
      <c r="D40" s="22">
        <f>SUM(D34:D39)</f>
        <v>2765976.87</v>
      </c>
      <c r="E40" s="23">
        <f t="shared" si="0"/>
        <v>21.6</v>
      </c>
      <c r="F40" s="30"/>
    </row>
    <row r="41" spans="1:6" x14ac:dyDescent="0.3">
      <c r="A41" s="11" t="s">
        <v>80</v>
      </c>
      <c r="B41" s="16" t="s">
        <v>17</v>
      </c>
      <c r="C41" s="28">
        <v>761504.7</v>
      </c>
      <c r="D41" s="29">
        <v>143775.37</v>
      </c>
      <c r="E41" s="17">
        <f t="shared" si="0"/>
        <v>18.899999999999999</v>
      </c>
      <c r="F41" s="30"/>
    </row>
    <row r="42" spans="1:6" x14ac:dyDescent="0.3">
      <c r="A42" s="11" t="s">
        <v>81</v>
      </c>
      <c r="B42" s="16" t="s">
        <v>16</v>
      </c>
      <c r="C42" s="28">
        <v>1599</v>
      </c>
      <c r="D42" s="29">
        <v>859.22</v>
      </c>
      <c r="E42" s="17">
        <f t="shared" si="0"/>
        <v>53.7</v>
      </c>
      <c r="F42" s="30"/>
    </row>
    <row r="43" spans="1:6" x14ac:dyDescent="0.3">
      <c r="A43" s="19" t="s">
        <v>82</v>
      </c>
      <c r="B43" s="20" t="s">
        <v>15</v>
      </c>
      <c r="C43" s="21">
        <f>C42+C41</f>
        <v>763103.7</v>
      </c>
      <c r="D43" s="22">
        <f>D42+D41</f>
        <v>144634.59</v>
      </c>
      <c r="E43" s="23">
        <f t="shared" si="0"/>
        <v>19</v>
      </c>
      <c r="F43" s="30"/>
    </row>
    <row r="44" spans="1:6" x14ac:dyDescent="0.3">
      <c r="A44" s="11" t="s">
        <v>83</v>
      </c>
      <c r="B44" s="16" t="s">
        <v>14</v>
      </c>
      <c r="C44" s="28">
        <v>4712.8999999999996</v>
      </c>
      <c r="D44" s="18">
        <v>0</v>
      </c>
      <c r="E44" s="17">
        <f t="shared" si="0"/>
        <v>0</v>
      </c>
      <c r="F44" s="30"/>
    </row>
    <row r="45" spans="1:6" x14ac:dyDescent="0.3">
      <c r="A45" s="19" t="s">
        <v>84</v>
      </c>
      <c r="B45" s="20" t="s">
        <v>13</v>
      </c>
      <c r="C45" s="21">
        <f>C44</f>
        <v>4712.8999999999996</v>
      </c>
      <c r="D45" s="22">
        <f>D44</f>
        <v>0</v>
      </c>
      <c r="E45" s="23">
        <f t="shared" si="0"/>
        <v>0</v>
      </c>
      <c r="F45" s="30"/>
    </row>
    <row r="46" spans="1:6" x14ac:dyDescent="0.3">
      <c r="A46" s="11">
        <v>1001</v>
      </c>
      <c r="B46" s="16" t="s">
        <v>12</v>
      </c>
      <c r="C46" s="28">
        <v>47231.4</v>
      </c>
      <c r="D46" s="29">
        <v>12245.78</v>
      </c>
      <c r="E46" s="17">
        <f t="shared" si="0"/>
        <v>25.9</v>
      </c>
      <c r="F46" s="30"/>
    </row>
    <row r="47" spans="1:6" x14ac:dyDescent="0.3">
      <c r="A47" s="11">
        <v>1003</v>
      </c>
      <c r="B47" s="16" t="s">
        <v>11</v>
      </c>
      <c r="C47" s="28">
        <v>223981.7</v>
      </c>
      <c r="D47" s="29">
        <v>23964.18</v>
      </c>
      <c r="E47" s="17">
        <f t="shared" si="0"/>
        <v>10.7</v>
      </c>
      <c r="F47" s="30"/>
    </row>
    <row r="48" spans="1:6" x14ac:dyDescent="0.3">
      <c r="A48" s="11">
        <v>1004</v>
      </c>
      <c r="B48" s="16" t="s">
        <v>10</v>
      </c>
      <c r="C48" s="28">
        <v>539685.30000000005</v>
      </c>
      <c r="D48" s="29">
        <v>51081.32</v>
      </c>
      <c r="E48" s="17">
        <f t="shared" si="0"/>
        <v>9.5</v>
      </c>
      <c r="F48" s="30"/>
    </row>
    <row r="49" spans="1:6" x14ac:dyDescent="0.3">
      <c r="A49" s="11">
        <v>1006</v>
      </c>
      <c r="B49" s="16" t="s">
        <v>9</v>
      </c>
      <c r="C49" s="28">
        <v>111034.9</v>
      </c>
      <c r="D49" s="29">
        <v>27209.68</v>
      </c>
      <c r="E49" s="17">
        <f t="shared" si="0"/>
        <v>24.5</v>
      </c>
      <c r="F49" s="30"/>
    </row>
    <row r="50" spans="1:6" x14ac:dyDescent="0.3">
      <c r="A50" s="19" t="s">
        <v>85</v>
      </c>
      <c r="B50" s="20" t="s">
        <v>8</v>
      </c>
      <c r="C50" s="21">
        <f>SUM(C46:C49)</f>
        <v>921933.30000000016</v>
      </c>
      <c r="D50" s="22">
        <f>SUM(D46:D49)</f>
        <v>114500.95999999999</v>
      </c>
      <c r="E50" s="23">
        <f t="shared" si="0"/>
        <v>12.4</v>
      </c>
      <c r="F50" s="30"/>
    </row>
    <row r="51" spans="1:6" x14ac:dyDescent="0.3">
      <c r="A51" s="11">
        <v>1101</v>
      </c>
      <c r="B51" s="16" t="s">
        <v>7</v>
      </c>
      <c r="C51" s="28">
        <v>1013167.08</v>
      </c>
      <c r="D51" s="29">
        <v>210873.45</v>
      </c>
      <c r="E51" s="17">
        <f t="shared" si="0"/>
        <v>20.8</v>
      </c>
      <c r="F51" s="30"/>
    </row>
    <row r="52" spans="1:6" x14ac:dyDescent="0.3">
      <c r="A52" s="11">
        <v>1102</v>
      </c>
      <c r="B52" s="16" t="s">
        <v>6</v>
      </c>
      <c r="C52" s="28">
        <v>733867</v>
      </c>
      <c r="D52" s="29">
        <v>7593.62</v>
      </c>
      <c r="E52" s="17">
        <f t="shared" si="0"/>
        <v>1</v>
      </c>
      <c r="F52" s="30"/>
    </row>
    <row r="53" spans="1:6" x14ac:dyDescent="0.3">
      <c r="A53" s="11" t="s">
        <v>93</v>
      </c>
      <c r="B53" s="16" t="s">
        <v>94</v>
      </c>
      <c r="C53" s="28">
        <v>4850.8</v>
      </c>
      <c r="D53" s="18">
        <v>0</v>
      </c>
      <c r="E53" s="17">
        <f t="shared" si="0"/>
        <v>0</v>
      </c>
      <c r="F53" s="30"/>
    </row>
    <row r="54" spans="1:6" x14ac:dyDescent="0.3">
      <c r="A54" s="19" t="s">
        <v>86</v>
      </c>
      <c r="B54" s="20" t="s">
        <v>5</v>
      </c>
      <c r="C54" s="21">
        <f>C51+C52+C53</f>
        <v>1751884.8800000001</v>
      </c>
      <c r="D54" s="22">
        <f>D51+D52+D53</f>
        <v>218467.07</v>
      </c>
      <c r="E54" s="23">
        <f t="shared" si="0"/>
        <v>12.5</v>
      </c>
      <c r="F54" s="30"/>
    </row>
    <row r="55" spans="1:6" x14ac:dyDescent="0.3">
      <c r="A55" s="11">
        <v>1202</v>
      </c>
      <c r="B55" s="16" t="s">
        <v>4</v>
      </c>
      <c r="C55" s="28">
        <v>16100</v>
      </c>
      <c r="D55" s="29">
        <v>3956.53</v>
      </c>
      <c r="E55" s="17">
        <f t="shared" si="0"/>
        <v>24.6</v>
      </c>
      <c r="F55" s="30"/>
    </row>
    <row r="56" spans="1:6" x14ac:dyDescent="0.3">
      <c r="A56" s="19" t="s">
        <v>87</v>
      </c>
      <c r="B56" s="20" t="s">
        <v>3</v>
      </c>
      <c r="C56" s="21">
        <f>C55</f>
        <v>16100</v>
      </c>
      <c r="D56" s="22">
        <f>D55</f>
        <v>3956.53</v>
      </c>
      <c r="E56" s="23">
        <f t="shared" si="0"/>
        <v>24.6</v>
      </c>
      <c r="F56" s="30"/>
    </row>
    <row r="57" spans="1:6" ht="37.5" x14ac:dyDescent="0.3">
      <c r="A57" s="11">
        <v>1301</v>
      </c>
      <c r="B57" s="16" t="s">
        <v>2</v>
      </c>
      <c r="C57" s="35">
        <v>150465.5</v>
      </c>
      <c r="D57" s="29">
        <v>22966.2</v>
      </c>
      <c r="E57" s="17">
        <f t="shared" si="0"/>
        <v>15.3</v>
      </c>
      <c r="F57" s="30"/>
    </row>
    <row r="58" spans="1:6" ht="37.5" x14ac:dyDescent="0.3">
      <c r="A58" s="19" t="s">
        <v>88</v>
      </c>
      <c r="B58" s="20" t="s">
        <v>1</v>
      </c>
      <c r="C58" s="21">
        <f>C57</f>
        <v>150465.5</v>
      </c>
      <c r="D58" s="22">
        <f>D57</f>
        <v>22966.2</v>
      </c>
      <c r="E58" s="23">
        <f t="shared" si="0"/>
        <v>15.3</v>
      </c>
      <c r="F58" s="30"/>
    </row>
    <row r="59" spans="1:6" x14ac:dyDescent="0.3">
      <c r="A59" s="25" t="s">
        <v>0</v>
      </c>
      <c r="B59" s="26"/>
      <c r="C59" s="21">
        <f>C14+C19+C26+C31+C33+C40+C43+C45+C50+C54+C56+C58</f>
        <v>22533140.649999999</v>
      </c>
      <c r="D59" s="22">
        <f>D14+D19+D26+D31+D33+D40+D43+D45+D50+D54+D56+D58</f>
        <v>4378158.3400000008</v>
      </c>
      <c r="E59" s="23">
        <f t="shared" si="0"/>
        <v>19.399999999999999</v>
      </c>
      <c r="F59" s="30"/>
    </row>
    <row r="60" spans="1:6" x14ac:dyDescent="0.3">
      <c r="A60" s="4"/>
      <c r="B60" s="7"/>
      <c r="C60" s="31"/>
      <c r="D60" s="31"/>
      <c r="E60" s="30"/>
      <c r="F60" s="30"/>
    </row>
    <row r="61" spans="1:6" x14ac:dyDescent="0.3">
      <c r="A61" s="4"/>
      <c r="B61" s="7"/>
      <c r="C61" s="31"/>
      <c r="D61" s="31"/>
      <c r="E61" s="30"/>
      <c r="F61" s="30"/>
    </row>
    <row r="62" spans="1:6" x14ac:dyDescent="0.3">
      <c r="A62" s="1"/>
      <c r="B62" s="6"/>
      <c r="C62" s="2"/>
      <c r="D62" s="2"/>
    </row>
    <row r="63" spans="1:6" x14ac:dyDescent="0.3">
      <c r="A63" s="1"/>
      <c r="B63" s="6"/>
      <c r="C63" s="2"/>
      <c r="D63" s="2"/>
    </row>
    <row r="64" spans="1:6" x14ac:dyDescent="0.3">
      <c r="A64" s="1"/>
      <c r="B64" s="6"/>
      <c r="C64" s="2"/>
      <c r="D64" s="2"/>
    </row>
    <row r="65" spans="1:4" x14ac:dyDescent="0.3">
      <c r="A65" s="1"/>
      <c r="B65" s="6"/>
      <c r="C65" s="2"/>
      <c r="D65" s="2"/>
    </row>
    <row r="66" spans="1:4" x14ac:dyDescent="0.3">
      <c r="A66" s="1"/>
      <c r="B66" s="6"/>
      <c r="C66" s="2"/>
      <c r="D66" s="2"/>
    </row>
    <row r="67" spans="1:4" x14ac:dyDescent="0.3">
      <c r="A67" s="1"/>
      <c r="B67" s="6"/>
      <c r="C67" s="2"/>
      <c r="D67" s="2"/>
    </row>
  </sheetData>
  <mergeCells count="4">
    <mergeCell ref="A2:E2"/>
    <mergeCell ref="A59:B59"/>
    <mergeCell ref="D1:E1"/>
    <mergeCell ref="D4:E4"/>
  </mergeCells>
  <pageMargins left="1.1811023622047245" right="0.39370078740157483" top="0.39370078740157483" bottom="0.39370078740157483" header="0.51181102362204722" footer="0.51181102362204722"/>
  <pageSetup paperSize="9" scale="5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 квартал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Куклина Светланан Николаевна</dc:creator>
  <cp:lastModifiedBy>Мартынюк Никита Анатольевич</cp:lastModifiedBy>
  <cp:lastPrinted>2021-04-14T09:59:07Z</cp:lastPrinted>
  <dcterms:created xsi:type="dcterms:W3CDTF">2019-04-15T12:29:28Z</dcterms:created>
  <dcterms:modified xsi:type="dcterms:W3CDTF">2022-04-11T06:07:53Z</dcterms:modified>
</cp:coreProperties>
</file>