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Показатели " sheetId="1" r:id="rId1"/>
  </sheets>
  <definedNames>
    <definedName name="_xlnm.Print_Area" localSheetId="0">'Показатели '!$A$1:$AS$26</definedName>
  </definedNames>
  <calcPr fullCalcOnLoad="1"/>
</workbook>
</file>

<file path=xl/sharedStrings.xml><?xml version="1.0" encoding="utf-8"?>
<sst xmlns="http://schemas.openxmlformats.org/spreadsheetml/2006/main" count="182" uniqueCount="55">
  <si>
    <t>Наименование УО</t>
  </si>
  <si>
    <t>Количество нарушений, устраненных в ходе контрольных (надзорных) мероприятий</t>
  </si>
  <si>
    <t>Соблюдение сроков рассмотрения сообщений и требований к качеству ответов на Платформе обратной связи</t>
  </si>
  <si>
    <t>Размещение в ГИС ЖКХ платежных документов по оплате за жилищно-коммунальные услуги</t>
  </si>
  <si>
    <t>Факт присоединения управляющей организации к Хартии добросовестных участников деятельности в сфере содержания и управления многоквартирными домами на территории Ханты-Мансийского автономного округа - Югры</t>
  </si>
  <si>
    <t>да</t>
  </si>
  <si>
    <t>нет</t>
  </si>
  <si>
    <t xml:space="preserve">Значение показателя </t>
  </si>
  <si>
    <t>Количество баллов</t>
  </si>
  <si>
    <t xml:space="preserve">Критерии Службы жилищного и строительного надзора Ханты-Мансийского автономного округа-Югры </t>
  </si>
  <si>
    <t xml:space="preserve">Факт вхождения управляющей организации в перечень, предусмотренный ч. 15 ст. 161 ЖК РФ и постановлением Правительства РФ от 21.12.2018 № 1616 </t>
  </si>
  <si>
    <t>Наличие у управляющей организации задолженности за поставленные коммунальные ресурсы перед ресурсоснабжающей организацией в размере, равном или превышающем 2 среднемесячные величины обязательств по оплате по договору ресурсоснабжения</t>
  </si>
  <si>
    <t>Размер задолженности потребителей жилищно-коммунальных услуг, по которым имеются судебные решения о взыскании задолженности, переданные на принудительное исполнение в структурные подразделения Федеральной службы судебных приставов</t>
  </si>
  <si>
    <t xml:space="preserve">Значение показателя, % </t>
  </si>
  <si>
    <t xml:space="preserve">Значение показателя,% </t>
  </si>
  <si>
    <t>Общее количество баллов</t>
  </si>
  <si>
    <t>Наличие паспортов готовности к отопительному периоду</t>
  </si>
  <si>
    <t>10.1</t>
  </si>
  <si>
    <t>10.2</t>
  </si>
  <si>
    <t>10.3</t>
  </si>
  <si>
    <t xml:space="preserve">Рейтинг управляющих организаций, осуществляющих деятельность по управлению многоквартирными домами на территории города Нижневартовска за первое полугодие 2023 года  </t>
  </si>
  <si>
    <t>Порядковый номер
 в рейтинге</t>
  </si>
  <si>
    <t xml:space="preserve">ООО «Ренако-плюс» </t>
  </si>
  <si>
    <t xml:space="preserve">ООО «Данко» </t>
  </si>
  <si>
    <t>АО «Жилищный трест №1»</t>
  </si>
  <si>
    <t>ООО «Пилот»</t>
  </si>
  <si>
    <t>АО «РНУ ЖКХ»</t>
  </si>
  <si>
    <t xml:space="preserve">ООО «Управляющая компания» </t>
  </si>
  <si>
    <t>Количество нарушений, выявленных за полугодие в ходе контрольных (надзорных) мероприятий</t>
  </si>
  <si>
    <t>Срок управления многоквартирными домами</t>
  </si>
  <si>
    <t>Количество случаев привлечения к административной ответственности в полугодии</t>
  </si>
  <si>
    <t>Полнота размещения в Государственной информационной системе жилищно-коммунального хозяйства (ГИС ЖКХ) информации о технических характеристиках объектов жилищного фонда, предусмотренной приказом Минкомсвязи РФ и Минстроя РФ №74, №114/пр от 29.02.2016</t>
  </si>
  <si>
    <t>Факт вхождения управляющей организации в саморегулируемую организацию</t>
  </si>
  <si>
    <t>Проведение в полугодии общих собраний собственников в многоквартирном доме в форме заочного голосования с использованием системы (ст. 47.1 ЖК РФ)</t>
  </si>
  <si>
    <t>Факт ведения управляющей организацией сообщества в социальной сети "Вконтакте"</t>
  </si>
  <si>
    <t>Результаты проводимого на Платформе обратной связи опроса жителей многоквартирных домов об общей удовлетворенности работой управляющей организации (муниципальный опрос)</t>
  </si>
  <si>
    <t>Количество случаев принятия мер по обеспечению соблюдения обязательных требований в срок, установленный в предостережении о недопустимости нарушения обязательных требований</t>
  </si>
  <si>
    <t>Своевременное выполнение заявок, поступивших в ЕДДС</t>
  </si>
  <si>
    <t xml:space="preserve">Количество случаев привлечения в полугодии к административной отвественности (по данным органа муниципального жилищного контроля)  </t>
  </si>
  <si>
    <t>Количество случаев принятия мер по обеспечению соблюдения обязательных требований в срок, установленный в предостережении о недопустимости нарушения обязательных требований (по данным органа муниципального жилищного контроля)</t>
  </si>
  <si>
    <t>Результаты опроса членов общественного совета по вопросам ЖКХ при администрации муниципального образования</t>
  </si>
  <si>
    <t>Критерии администрации муниципального образования</t>
  </si>
  <si>
    <t xml:space="preserve">ООО «Управляющая компания «Диалог» </t>
  </si>
  <si>
    <t>АО «Управляющая компания №1»</t>
  </si>
  <si>
    <t>ООО «Управляющая компания - Квадратные метры»</t>
  </si>
  <si>
    <t xml:space="preserve">ООО «Управляющая Компания «МЖК Ладья» </t>
  </si>
  <si>
    <t>ООО «Управляющая компания - Квартал»</t>
  </si>
  <si>
    <t xml:space="preserve">МУП г. Нижневартовска «ПРЭТ №3» </t>
  </si>
  <si>
    <t xml:space="preserve">ООО «Управляющая компания «Пирс» </t>
  </si>
  <si>
    <t xml:space="preserve">ООО «Управляющая компания «НВ Град» </t>
  </si>
  <si>
    <t>Критерии рейтинга, их значения и порядок расчета, утвержденные приказом Службы жилищного и строительного надзора Ханты-Мансийского автономного округа -Югры от 07.12.2022 № 101-О (с изменениями от 30.06.2023)</t>
  </si>
  <si>
    <t>ООО «Управляющая компания «Жилище-Сервис»</t>
  </si>
  <si>
    <t>Критерии Департамента  строительства и жилищно-коммунального комплекса ХМАО-Югры</t>
  </si>
  <si>
    <t>10</t>
  </si>
  <si>
    <t>не 
предоставлена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</si>
</sst>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%"/>
    <numFmt numFmtId="171" formatCode="0.000"/>
    <numFmt numFmtId="172" formatCode="0.00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46" fillId="33" borderId="10" xfId="0" applyFont="1" applyFill="1" applyBorder="1" applyAlignment="1" applyProtection="1">
      <alignment horizontal="center" vertical="center" wrapText="1"/>
      <protection hidden="1"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center" vertical="center" wrapText="1"/>
    </xf>
    <xf numFmtId="0" fontId="0" fillId="33" borderId="0" xfId="0" applyFill="1" applyBorder="1" applyAlignment="1">
      <alignment horizontal="left" vertical="center"/>
    </xf>
    <xf numFmtId="0" fontId="48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10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left" vertical="center"/>
    </xf>
    <xf numFmtId="0" fontId="50" fillId="33" borderId="13" xfId="0" applyFont="1" applyFill="1" applyBorder="1" applyAlignment="1">
      <alignment horizontal="left" vertical="center"/>
    </xf>
    <xf numFmtId="0" fontId="24" fillId="33" borderId="10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left" vertical="center"/>
    </xf>
    <xf numFmtId="0" fontId="50" fillId="33" borderId="14" xfId="0" applyFont="1" applyFill="1" applyBorder="1" applyAlignment="1">
      <alignment horizontal="left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 applyProtection="1">
      <alignment horizontal="center" vertical="center" wrapText="1"/>
      <protection hidden="1"/>
    </xf>
    <xf numFmtId="0" fontId="50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 applyProtection="1">
      <alignment horizontal="center" vertical="center" wrapText="1"/>
      <protection hidden="1"/>
    </xf>
    <xf numFmtId="0" fontId="46" fillId="33" borderId="14" xfId="0" applyFont="1" applyFill="1" applyBorder="1" applyAlignment="1" applyProtection="1">
      <alignment horizontal="center" vertical="center" wrapText="1"/>
      <protection hidden="1"/>
    </xf>
    <xf numFmtId="0" fontId="46" fillId="33" borderId="12" xfId="0" applyFont="1" applyFill="1" applyBorder="1" applyAlignment="1" applyProtection="1">
      <alignment horizontal="center" vertical="center" wrapText="1"/>
      <protection hidden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1" fontId="25" fillId="33" borderId="10" xfId="0" applyNumberFormat="1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left" vertical="center"/>
    </xf>
    <xf numFmtId="0" fontId="46" fillId="33" borderId="0" xfId="0" applyNumberFormat="1" applyFont="1" applyFill="1" applyAlignment="1">
      <alignment horizontal="center" vertical="center"/>
    </xf>
    <xf numFmtId="0" fontId="46" fillId="33" borderId="0" xfId="0" applyFont="1" applyFill="1" applyAlignment="1">
      <alignment horizontal="left" vertical="center" wrapText="1"/>
    </xf>
    <xf numFmtId="0" fontId="46" fillId="33" borderId="0" xfId="0" applyFont="1" applyFill="1" applyAlignment="1">
      <alignment vertical="center" wrapText="1"/>
    </xf>
    <xf numFmtId="1" fontId="46" fillId="33" borderId="0" xfId="0" applyNumberFormat="1" applyFont="1" applyFill="1" applyAlignment="1">
      <alignment horizontal="center" vertical="center"/>
    </xf>
    <xf numFmtId="2" fontId="46" fillId="33" borderId="0" xfId="0" applyNumberFormat="1" applyFont="1" applyFill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49" fontId="46" fillId="33" borderId="11" xfId="0" applyNumberFormat="1" applyFont="1" applyFill="1" applyBorder="1" applyAlignment="1">
      <alignment horizontal="center" vertical="center" wrapText="1"/>
    </xf>
    <xf numFmtId="49" fontId="46" fillId="33" borderId="12" xfId="0" applyNumberFormat="1" applyFont="1" applyFill="1" applyBorder="1" applyAlignment="1">
      <alignment horizontal="center" vertical="center" wrapText="1"/>
    </xf>
    <xf numFmtId="49" fontId="46" fillId="33" borderId="11" xfId="0" applyNumberFormat="1" applyFont="1" applyFill="1" applyBorder="1" applyAlignment="1">
      <alignment horizontal="center" vertical="center"/>
    </xf>
    <xf numFmtId="49" fontId="46" fillId="33" borderId="12" xfId="0" applyNumberFormat="1" applyFont="1" applyFill="1" applyBorder="1" applyAlignment="1">
      <alignment horizontal="center" vertical="center"/>
    </xf>
    <xf numFmtId="0" fontId="25" fillId="33" borderId="10" xfId="42" applyFont="1" applyFill="1" applyBorder="1" applyAlignment="1">
      <alignment horizontal="center" vertical="center"/>
    </xf>
    <xf numFmtId="1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NumberFormat="1" applyFont="1" applyFill="1" applyBorder="1" applyAlignment="1">
      <alignment horizontal="center" vertical="center"/>
    </xf>
    <xf numFmtId="1" fontId="26" fillId="0" borderId="10" xfId="0" applyNumberFormat="1" applyFont="1" applyBorder="1" applyAlignment="1">
      <alignment horizontal="center" vertical="center"/>
    </xf>
    <xf numFmtId="2" fontId="26" fillId="0" borderId="10" xfId="57" applyNumberFormat="1" applyFont="1" applyBorder="1" applyAlignment="1">
      <alignment horizontal="center" vertical="center"/>
    </xf>
    <xf numFmtId="1" fontId="25" fillId="33" borderId="15" xfId="0" applyNumberFormat="1" applyFont="1" applyFill="1" applyBorder="1" applyAlignment="1">
      <alignment horizontal="center" vertical="center"/>
    </xf>
    <xf numFmtId="170" fontId="26" fillId="0" borderId="10" xfId="57" applyNumberFormat="1" applyFont="1" applyBorder="1" applyAlignment="1">
      <alignment horizontal="center" vertical="center"/>
    </xf>
    <xf numFmtId="9" fontId="26" fillId="0" borderId="10" xfId="57" applyFont="1" applyBorder="1" applyAlignment="1">
      <alignment horizontal="center" vertical="center"/>
    </xf>
    <xf numFmtId="9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9" fontId="25" fillId="33" borderId="10" xfId="0" applyNumberFormat="1" applyFont="1" applyFill="1" applyBorder="1" applyAlignment="1">
      <alignment horizontal="center" vertical="center"/>
    </xf>
    <xf numFmtId="10" fontId="25" fillId="33" borderId="10" xfId="0" applyNumberFormat="1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Alignment="1">
      <alignment horizontal="center" vertical="center"/>
    </xf>
    <xf numFmtId="170" fontId="25" fillId="33" borderId="10" xfId="0" applyNumberFormat="1" applyFont="1" applyFill="1" applyBorder="1" applyAlignment="1">
      <alignment horizontal="center" vertical="center"/>
    </xf>
    <xf numFmtId="2" fontId="25" fillId="33" borderId="10" xfId="0" applyNumberFormat="1" applyFont="1" applyFill="1" applyBorder="1" applyAlignment="1">
      <alignment horizontal="center" vertical="center"/>
    </xf>
    <xf numFmtId="0" fontId="25" fillId="33" borderId="10" xfId="0" applyFont="1" applyFill="1" applyBorder="1" applyAlignment="1" applyProtection="1">
      <alignment horizontal="center" vertical="center" wrapText="1"/>
      <protection hidden="1"/>
    </xf>
    <xf numFmtId="0" fontId="25" fillId="33" borderId="0" xfId="0" applyFont="1" applyFill="1" applyAlignment="1">
      <alignment horizontal="center" vertical="center"/>
    </xf>
    <xf numFmtId="10" fontId="25" fillId="33" borderId="10" xfId="0" applyNumberFormat="1" applyFont="1" applyFill="1" applyBorder="1" applyAlignment="1">
      <alignment horizontal="center" vertical="center" wrapText="1"/>
    </xf>
    <xf numFmtId="10" fontId="26" fillId="0" borderId="10" xfId="57" applyNumberFormat="1" applyFont="1" applyBorder="1" applyAlignment="1">
      <alignment horizontal="center" vertical="center"/>
    </xf>
    <xf numFmtId="171" fontId="26" fillId="0" borderId="10" xfId="0" applyNumberFormat="1" applyFont="1" applyBorder="1" applyAlignment="1">
      <alignment horizontal="center" vertical="center"/>
    </xf>
    <xf numFmtId="0" fontId="25" fillId="33" borderId="16" xfId="42" applyFont="1" applyFill="1" applyBorder="1" applyAlignment="1">
      <alignment horizontal="center" vertical="center"/>
    </xf>
    <xf numFmtId="0" fontId="25" fillId="33" borderId="15" xfId="42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7"/>
  <sheetViews>
    <sheetView tabSelected="1" workbookViewId="0" topLeftCell="K1">
      <selection activeCell="X3" sqref="X3:Y3"/>
    </sheetView>
  </sheetViews>
  <sheetFormatPr defaultColWidth="9.140625" defaultRowHeight="15"/>
  <cols>
    <col min="1" max="1" width="14.28125" style="30" customWidth="1"/>
    <col min="2" max="2" width="53.28125" style="30" customWidth="1"/>
    <col min="3" max="3" width="14.8515625" style="30" customWidth="1"/>
    <col min="4" max="18" width="13.421875" style="30" customWidth="1"/>
    <col min="19" max="19" width="12.57421875" style="30" customWidth="1"/>
    <col min="20" max="21" width="13.140625" style="30" customWidth="1"/>
    <col min="22" max="22" width="13.00390625" style="30" customWidth="1"/>
    <col min="23" max="23" width="12.28125" style="30" customWidth="1"/>
    <col min="24" max="24" width="12.7109375" style="30" customWidth="1"/>
    <col min="25" max="25" width="12.8515625" style="30" customWidth="1"/>
    <col min="26" max="26" width="12.28125" style="30" customWidth="1"/>
    <col min="27" max="27" width="13.140625" style="30" customWidth="1"/>
    <col min="28" max="28" width="12.28125" style="30" customWidth="1"/>
    <col min="29" max="29" width="12.421875" style="30" customWidth="1"/>
    <col min="30" max="30" width="13.421875" style="30" customWidth="1"/>
    <col min="31" max="31" width="12.7109375" style="30" customWidth="1"/>
    <col min="32" max="32" width="13.421875" style="61" customWidth="1"/>
    <col min="33" max="33" width="12.28125" style="30" customWidth="1"/>
    <col min="34" max="34" width="13.8515625" style="30" customWidth="1"/>
    <col min="35" max="35" width="12.00390625" style="30" customWidth="1"/>
    <col min="36" max="36" width="12.140625" style="30" customWidth="1"/>
    <col min="37" max="37" width="12.28125" style="30" customWidth="1"/>
    <col min="38" max="38" width="12.57421875" style="30" customWidth="1"/>
    <col min="39" max="39" width="13.00390625" style="30" customWidth="1"/>
    <col min="40" max="40" width="12.7109375" style="30" customWidth="1"/>
    <col min="41" max="41" width="12.421875" style="30" customWidth="1"/>
    <col min="42" max="42" width="13.140625" style="30" customWidth="1"/>
    <col min="43" max="43" width="12.8515625" style="32" customWidth="1"/>
    <col min="44" max="44" width="12.8515625" style="30" customWidth="1"/>
    <col min="45" max="45" width="12.57421875" style="30" customWidth="1"/>
    <col min="46" max="46" width="14.28125" style="3" customWidth="1"/>
    <col min="47" max="16384" width="9.140625" style="3" customWidth="1"/>
  </cols>
  <sheetData>
    <row r="1" spans="1:46" ht="63.75" customHeight="1">
      <c r="A1" s="12" t="s">
        <v>20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5"/>
    </row>
    <row r="2" spans="1:46" ht="24" customHeight="1">
      <c r="A2" s="15" t="s">
        <v>50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5"/>
    </row>
    <row r="3" spans="1:46" ht="227.25" customHeight="1">
      <c r="A3" s="2" t="s">
        <v>21</v>
      </c>
      <c r="B3" s="17" t="s">
        <v>0</v>
      </c>
      <c r="C3" s="2" t="s">
        <v>15</v>
      </c>
      <c r="D3" s="18" t="s">
        <v>28</v>
      </c>
      <c r="E3" s="19"/>
      <c r="F3" s="18" t="s">
        <v>1</v>
      </c>
      <c r="G3" s="19"/>
      <c r="H3" s="18" t="s">
        <v>29</v>
      </c>
      <c r="I3" s="19"/>
      <c r="J3" s="18" t="s">
        <v>30</v>
      </c>
      <c r="K3" s="19"/>
      <c r="L3" s="18" t="s">
        <v>2</v>
      </c>
      <c r="M3" s="19"/>
      <c r="N3" s="18" t="s">
        <v>31</v>
      </c>
      <c r="O3" s="19"/>
      <c r="P3" s="18" t="s">
        <v>3</v>
      </c>
      <c r="Q3" s="19"/>
      <c r="R3" s="18" t="s">
        <v>32</v>
      </c>
      <c r="S3" s="19"/>
      <c r="T3" s="18" t="s">
        <v>33</v>
      </c>
      <c r="U3" s="19"/>
      <c r="V3" s="18" t="s">
        <v>4</v>
      </c>
      <c r="W3" s="19"/>
      <c r="X3" s="10" t="s">
        <v>34</v>
      </c>
      <c r="Y3" s="11"/>
      <c r="Z3" s="10" t="s">
        <v>35</v>
      </c>
      <c r="AA3" s="11"/>
      <c r="AB3" s="10" t="s">
        <v>36</v>
      </c>
      <c r="AC3" s="11"/>
      <c r="AD3" s="18" t="s">
        <v>11</v>
      </c>
      <c r="AE3" s="19"/>
      <c r="AF3" s="18" t="s">
        <v>12</v>
      </c>
      <c r="AG3" s="19"/>
      <c r="AH3" s="20" t="s">
        <v>16</v>
      </c>
      <c r="AI3" s="19"/>
      <c r="AJ3" s="10" t="s">
        <v>37</v>
      </c>
      <c r="AK3" s="11"/>
      <c r="AL3" s="20" t="s">
        <v>38</v>
      </c>
      <c r="AM3" s="19"/>
      <c r="AN3" s="20" t="s">
        <v>10</v>
      </c>
      <c r="AO3" s="19"/>
      <c r="AP3" s="20" t="s">
        <v>39</v>
      </c>
      <c r="AQ3" s="19"/>
      <c r="AR3" s="20" t="s">
        <v>40</v>
      </c>
      <c r="AS3" s="19"/>
      <c r="AT3" s="6"/>
    </row>
    <row r="4" spans="1:46" ht="72" customHeight="1">
      <c r="A4" s="21" t="s">
        <v>9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3"/>
      <c r="AD4" s="10" t="s">
        <v>52</v>
      </c>
      <c r="AE4" s="11"/>
      <c r="AF4" s="10" t="s">
        <v>41</v>
      </c>
      <c r="AG4" s="24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7"/>
    </row>
    <row r="5" spans="1:46" ht="20.25" customHeight="1">
      <c r="A5" s="17"/>
      <c r="B5" s="17"/>
      <c r="C5" s="26"/>
      <c r="D5" s="21">
        <v>1</v>
      </c>
      <c r="E5" s="23"/>
      <c r="F5" s="21">
        <v>2</v>
      </c>
      <c r="G5" s="23"/>
      <c r="H5" s="21">
        <v>3</v>
      </c>
      <c r="I5" s="23"/>
      <c r="J5" s="21">
        <v>4</v>
      </c>
      <c r="K5" s="23"/>
      <c r="L5" s="21">
        <v>5</v>
      </c>
      <c r="M5" s="23"/>
      <c r="N5" s="21">
        <v>6</v>
      </c>
      <c r="O5" s="23"/>
      <c r="P5" s="21">
        <v>7</v>
      </c>
      <c r="Q5" s="23"/>
      <c r="R5" s="21">
        <v>8</v>
      </c>
      <c r="S5" s="23"/>
      <c r="T5" s="21">
        <v>9</v>
      </c>
      <c r="U5" s="23"/>
      <c r="V5" s="39" t="s">
        <v>53</v>
      </c>
      <c r="W5" s="40"/>
      <c r="X5" s="41" t="s">
        <v>17</v>
      </c>
      <c r="Y5" s="42"/>
      <c r="Z5" s="39" t="s">
        <v>18</v>
      </c>
      <c r="AA5" s="40"/>
      <c r="AB5" s="39" t="s">
        <v>19</v>
      </c>
      <c r="AC5" s="40"/>
      <c r="AD5" s="10">
        <v>11</v>
      </c>
      <c r="AE5" s="11"/>
      <c r="AF5" s="10">
        <v>12</v>
      </c>
      <c r="AG5" s="11"/>
      <c r="AH5" s="37">
        <v>13</v>
      </c>
      <c r="AI5" s="38"/>
      <c r="AJ5" s="37">
        <v>14</v>
      </c>
      <c r="AK5" s="38"/>
      <c r="AL5" s="37">
        <v>15</v>
      </c>
      <c r="AM5" s="38"/>
      <c r="AN5" s="37">
        <v>16</v>
      </c>
      <c r="AO5" s="38"/>
      <c r="AP5" s="37">
        <v>17</v>
      </c>
      <c r="AQ5" s="38"/>
      <c r="AR5" s="37">
        <v>18</v>
      </c>
      <c r="AS5" s="38"/>
      <c r="AT5" s="7"/>
    </row>
    <row r="6" spans="1:46" s="4" customFormat="1" ht="52.5" customHeight="1">
      <c r="A6" s="2"/>
      <c r="B6" s="2"/>
      <c r="C6" s="2"/>
      <c r="D6" s="1" t="s">
        <v>7</v>
      </c>
      <c r="E6" s="2" t="s">
        <v>8</v>
      </c>
      <c r="F6" s="1" t="s">
        <v>13</v>
      </c>
      <c r="G6" s="2" t="s">
        <v>8</v>
      </c>
      <c r="H6" s="1" t="s">
        <v>7</v>
      </c>
      <c r="I6" s="2" t="s">
        <v>8</v>
      </c>
      <c r="J6" s="1" t="s">
        <v>7</v>
      </c>
      <c r="K6" s="2" t="s">
        <v>8</v>
      </c>
      <c r="L6" s="1" t="s">
        <v>14</v>
      </c>
      <c r="M6" s="2" t="s">
        <v>8</v>
      </c>
      <c r="N6" s="1" t="s">
        <v>14</v>
      </c>
      <c r="O6" s="2" t="s">
        <v>8</v>
      </c>
      <c r="P6" s="1" t="s">
        <v>14</v>
      </c>
      <c r="Q6" s="2" t="s">
        <v>8</v>
      </c>
      <c r="R6" s="1" t="s">
        <v>7</v>
      </c>
      <c r="S6" s="2" t="s">
        <v>8</v>
      </c>
      <c r="T6" s="1" t="s">
        <v>14</v>
      </c>
      <c r="U6" s="2" t="s">
        <v>8</v>
      </c>
      <c r="V6" s="1" t="s">
        <v>7</v>
      </c>
      <c r="W6" s="2" t="s">
        <v>8</v>
      </c>
      <c r="X6" s="1" t="s">
        <v>7</v>
      </c>
      <c r="Y6" s="2" t="s">
        <v>8</v>
      </c>
      <c r="Z6" s="1" t="s">
        <v>7</v>
      </c>
      <c r="AA6" s="2" t="s">
        <v>8</v>
      </c>
      <c r="AB6" s="1" t="s">
        <v>7</v>
      </c>
      <c r="AC6" s="2" t="s">
        <v>8</v>
      </c>
      <c r="AD6" s="1" t="s">
        <v>7</v>
      </c>
      <c r="AE6" s="2" t="s">
        <v>8</v>
      </c>
      <c r="AF6" s="60" t="s">
        <v>14</v>
      </c>
      <c r="AG6" s="2" t="s">
        <v>8</v>
      </c>
      <c r="AH6" s="1" t="s">
        <v>7</v>
      </c>
      <c r="AI6" s="2" t="s">
        <v>8</v>
      </c>
      <c r="AJ6" s="1" t="s">
        <v>7</v>
      </c>
      <c r="AK6" s="2" t="s">
        <v>8</v>
      </c>
      <c r="AL6" s="1" t="s">
        <v>7</v>
      </c>
      <c r="AM6" s="2" t="s">
        <v>8</v>
      </c>
      <c r="AN6" s="1" t="s">
        <v>7</v>
      </c>
      <c r="AO6" s="2" t="s">
        <v>8</v>
      </c>
      <c r="AP6" s="1" t="s">
        <v>7</v>
      </c>
      <c r="AQ6" s="9" t="s">
        <v>8</v>
      </c>
      <c r="AR6" s="1" t="s">
        <v>7</v>
      </c>
      <c r="AS6" s="2" t="s">
        <v>8</v>
      </c>
      <c r="AT6" s="8"/>
    </row>
    <row r="7" spans="1:46" s="57" customFormat="1" ht="18.75">
      <c r="A7" s="43">
        <v>1</v>
      </c>
      <c r="B7" s="27" t="s">
        <v>44</v>
      </c>
      <c r="C7" s="44">
        <f>E7+G7+I7+K7+M7+O7+Q7+S7+U7+W7+Y7+AA7+AC7+AE7+AG7+AI7+AK7+AM7+AO7+AQ7+AS7</f>
        <v>208</v>
      </c>
      <c r="D7" s="64">
        <v>0</v>
      </c>
      <c r="E7" s="45">
        <v>10</v>
      </c>
      <c r="F7" s="63">
        <v>1</v>
      </c>
      <c r="G7" s="29">
        <v>10</v>
      </c>
      <c r="H7" s="46">
        <v>1.4166666666666667</v>
      </c>
      <c r="I7" s="28">
        <v>2</v>
      </c>
      <c r="J7" s="47">
        <v>0</v>
      </c>
      <c r="K7" s="48">
        <v>10</v>
      </c>
      <c r="L7" s="49">
        <v>1</v>
      </c>
      <c r="M7" s="29">
        <v>10</v>
      </c>
      <c r="N7" s="50">
        <v>0.78</v>
      </c>
      <c r="O7" s="28">
        <v>2</v>
      </c>
      <c r="P7" s="51">
        <v>0.47</v>
      </c>
      <c r="Q7" s="28">
        <v>0</v>
      </c>
      <c r="R7" s="52" t="s">
        <v>6</v>
      </c>
      <c r="S7" s="28">
        <v>0</v>
      </c>
      <c r="T7" s="54">
        <v>0</v>
      </c>
      <c r="U7" s="29">
        <v>0</v>
      </c>
      <c r="V7" s="28" t="s">
        <v>5</v>
      </c>
      <c r="W7" s="28">
        <v>5</v>
      </c>
      <c r="X7" s="52" t="s">
        <v>5</v>
      </c>
      <c r="Y7" s="14">
        <v>5</v>
      </c>
      <c r="Z7" s="53">
        <v>9.7</v>
      </c>
      <c r="AA7" s="28">
        <v>80</v>
      </c>
      <c r="AB7" s="63">
        <f>0/1</f>
        <v>0</v>
      </c>
      <c r="AC7" s="28">
        <v>2</v>
      </c>
      <c r="AD7" s="28" t="s">
        <v>6</v>
      </c>
      <c r="AE7" s="28">
        <v>5</v>
      </c>
      <c r="AF7" s="55">
        <v>0</v>
      </c>
      <c r="AG7" s="28">
        <v>2</v>
      </c>
      <c r="AH7" s="28" t="s">
        <v>5</v>
      </c>
      <c r="AI7" s="28">
        <v>5</v>
      </c>
      <c r="AJ7" s="54">
        <v>1</v>
      </c>
      <c r="AK7" s="29">
        <v>10</v>
      </c>
      <c r="AL7" s="28">
        <v>0</v>
      </c>
      <c r="AM7" s="28">
        <v>10</v>
      </c>
      <c r="AN7" s="28" t="s">
        <v>6</v>
      </c>
      <c r="AO7" s="28">
        <v>0</v>
      </c>
      <c r="AP7" s="54">
        <v>1</v>
      </c>
      <c r="AQ7" s="45">
        <v>10</v>
      </c>
      <c r="AR7" s="59">
        <v>6</v>
      </c>
      <c r="AS7" s="45">
        <v>30</v>
      </c>
      <c r="AT7" s="56"/>
    </row>
    <row r="8" spans="1:46" s="57" customFormat="1" ht="47.25">
      <c r="A8" s="43">
        <v>2</v>
      </c>
      <c r="B8" s="27" t="s">
        <v>26</v>
      </c>
      <c r="C8" s="44">
        <f>E8+G8+I8+K8+M8+O8+Q8+S8+U8+W8+Y8+AA8+AC8+AE8+AG8+AI8+AK8+AM8+AO8+AQ8+AS8</f>
        <v>197</v>
      </c>
      <c r="D8" s="64">
        <v>0</v>
      </c>
      <c r="E8" s="45">
        <v>10</v>
      </c>
      <c r="F8" s="63">
        <v>1</v>
      </c>
      <c r="G8" s="29">
        <v>10</v>
      </c>
      <c r="H8" s="46">
        <v>3.6</v>
      </c>
      <c r="I8" s="28">
        <v>3</v>
      </c>
      <c r="J8" s="47">
        <v>0</v>
      </c>
      <c r="K8" s="48">
        <v>10</v>
      </c>
      <c r="L8" s="49">
        <v>1</v>
      </c>
      <c r="M8" s="29">
        <v>10</v>
      </c>
      <c r="N8" s="50">
        <v>0.99</v>
      </c>
      <c r="O8" s="28">
        <v>10</v>
      </c>
      <c r="P8" s="51">
        <v>0.99</v>
      </c>
      <c r="Q8" s="28">
        <v>10</v>
      </c>
      <c r="R8" s="52" t="s">
        <v>6</v>
      </c>
      <c r="S8" s="28">
        <v>0</v>
      </c>
      <c r="T8" s="54">
        <v>0</v>
      </c>
      <c r="U8" s="29">
        <v>0</v>
      </c>
      <c r="V8" s="28" t="s">
        <v>5</v>
      </c>
      <c r="W8" s="28">
        <v>5</v>
      </c>
      <c r="X8" s="52" t="s">
        <v>5</v>
      </c>
      <c r="Y8" s="14">
        <v>5</v>
      </c>
      <c r="Z8" s="53">
        <v>7.3</v>
      </c>
      <c r="AA8" s="28">
        <v>60</v>
      </c>
      <c r="AB8" s="63">
        <f>2/3</f>
        <v>0.6666666666666666</v>
      </c>
      <c r="AC8" s="28">
        <v>2</v>
      </c>
      <c r="AD8" s="28" t="s">
        <v>6</v>
      </c>
      <c r="AE8" s="28">
        <v>5</v>
      </c>
      <c r="AF8" s="62" t="s">
        <v>54</v>
      </c>
      <c r="AG8" s="28">
        <v>0</v>
      </c>
      <c r="AH8" s="28" t="s">
        <v>5</v>
      </c>
      <c r="AI8" s="28">
        <v>5</v>
      </c>
      <c r="AJ8" s="54">
        <v>1</v>
      </c>
      <c r="AK8" s="29">
        <v>10</v>
      </c>
      <c r="AL8" s="28">
        <v>0</v>
      </c>
      <c r="AM8" s="28">
        <v>10</v>
      </c>
      <c r="AN8" s="28" t="s">
        <v>6</v>
      </c>
      <c r="AO8" s="28">
        <v>0</v>
      </c>
      <c r="AP8" s="55">
        <v>0.3333</v>
      </c>
      <c r="AQ8" s="45">
        <v>2</v>
      </c>
      <c r="AR8" s="59">
        <v>6.33</v>
      </c>
      <c r="AS8" s="45">
        <v>30</v>
      </c>
      <c r="AT8" s="56"/>
    </row>
    <row r="9" spans="1:46" s="57" customFormat="1" ht="18.75">
      <c r="A9" s="65">
        <v>3</v>
      </c>
      <c r="B9" s="27" t="s">
        <v>23</v>
      </c>
      <c r="C9" s="44">
        <f>E9+G9+I9+K9+M9+O9+Q9+S9+U9+W9+Y9+AA9+AC9+AE9+AG9+AI9+AK9+AM9+AO9+AQ9+AS9</f>
        <v>193</v>
      </c>
      <c r="D9" s="64">
        <v>0.0006293385023002322</v>
      </c>
      <c r="E9" s="45">
        <v>10</v>
      </c>
      <c r="F9" s="63">
        <f>0/1</f>
        <v>0</v>
      </c>
      <c r="G9" s="29">
        <v>2</v>
      </c>
      <c r="H9" s="46">
        <v>2.4</v>
      </c>
      <c r="I9" s="28">
        <v>2</v>
      </c>
      <c r="J9" s="47">
        <v>0</v>
      </c>
      <c r="K9" s="48">
        <v>10</v>
      </c>
      <c r="L9" s="49">
        <v>1</v>
      </c>
      <c r="M9" s="29">
        <v>10</v>
      </c>
      <c r="N9" s="50">
        <v>0.96</v>
      </c>
      <c r="O9" s="28">
        <v>10</v>
      </c>
      <c r="P9" s="51">
        <v>0.99</v>
      </c>
      <c r="Q9" s="28">
        <v>10</v>
      </c>
      <c r="R9" s="52" t="s">
        <v>6</v>
      </c>
      <c r="S9" s="28">
        <v>0</v>
      </c>
      <c r="T9" s="54">
        <v>0</v>
      </c>
      <c r="U9" s="29">
        <v>0</v>
      </c>
      <c r="V9" s="28" t="s">
        <v>5</v>
      </c>
      <c r="W9" s="28">
        <v>5</v>
      </c>
      <c r="X9" s="52" t="s">
        <v>5</v>
      </c>
      <c r="Y9" s="14">
        <v>5</v>
      </c>
      <c r="Z9" s="53">
        <v>8.7</v>
      </c>
      <c r="AA9" s="28">
        <v>60</v>
      </c>
      <c r="AB9" s="63">
        <v>1</v>
      </c>
      <c r="AC9" s="28">
        <v>10</v>
      </c>
      <c r="AD9" s="28" t="s">
        <v>5</v>
      </c>
      <c r="AE9" s="28">
        <v>0</v>
      </c>
      <c r="AF9" s="55">
        <v>0.078</v>
      </c>
      <c r="AG9" s="28">
        <v>2</v>
      </c>
      <c r="AH9" s="28" t="s">
        <v>5</v>
      </c>
      <c r="AI9" s="28">
        <v>5</v>
      </c>
      <c r="AJ9" s="54">
        <v>1</v>
      </c>
      <c r="AK9" s="29">
        <v>10</v>
      </c>
      <c r="AL9" s="28">
        <v>0</v>
      </c>
      <c r="AM9" s="28">
        <v>10</v>
      </c>
      <c r="AN9" s="28" t="s">
        <v>6</v>
      </c>
      <c r="AO9" s="28">
        <v>0</v>
      </c>
      <c r="AP9" s="54">
        <v>0.5</v>
      </c>
      <c r="AQ9" s="45">
        <v>2</v>
      </c>
      <c r="AR9" s="59">
        <v>6</v>
      </c>
      <c r="AS9" s="45">
        <v>30</v>
      </c>
      <c r="AT9" s="56"/>
    </row>
    <row r="10" spans="1:46" s="57" customFormat="1" ht="18.75">
      <c r="A10" s="66"/>
      <c r="B10" s="27" t="s">
        <v>49</v>
      </c>
      <c r="C10" s="44">
        <f>E10+G10+I10+K10+M10+O10+Q10+S10+U10+W10+Y10+AA10+AC10+AE10+AG10+AI10+AK10+AM10+AO10+AQ10+AS10</f>
        <v>193</v>
      </c>
      <c r="D10" s="64">
        <v>0.0013286255700634087</v>
      </c>
      <c r="E10" s="45">
        <v>10</v>
      </c>
      <c r="F10" s="63">
        <f>0/1</f>
        <v>0</v>
      </c>
      <c r="G10" s="29">
        <v>2</v>
      </c>
      <c r="H10" s="46">
        <v>0.75</v>
      </c>
      <c r="I10" s="28">
        <v>2</v>
      </c>
      <c r="J10" s="47">
        <v>0</v>
      </c>
      <c r="K10" s="48">
        <v>10</v>
      </c>
      <c r="L10" s="49">
        <v>1</v>
      </c>
      <c r="M10" s="29">
        <v>10</v>
      </c>
      <c r="N10" s="50">
        <v>0.79</v>
      </c>
      <c r="O10" s="28">
        <v>2</v>
      </c>
      <c r="P10" s="51">
        <v>0.99</v>
      </c>
      <c r="Q10" s="28">
        <v>10</v>
      </c>
      <c r="R10" s="52" t="s">
        <v>6</v>
      </c>
      <c r="S10" s="28">
        <v>0</v>
      </c>
      <c r="T10" s="54">
        <v>0</v>
      </c>
      <c r="U10" s="29">
        <v>0</v>
      </c>
      <c r="V10" s="28" t="s">
        <v>5</v>
      </c>
      <c r="W10" s="28">
        <v>5</v>
      </c>
      <c r="X10" s="52" t="s">
        <v>5</v>
      </c>
      <c r="Y10" s="14">
        <v>5</v>
      </c>
      <c r="Z10" s="53">
        <v>8.7</v>
      </c>
      <c r="AA10" s="28">
        <v>60</v>
      </c>
      <c r="AB10" s="63">
        <v>1</v>
      </c>
      <c r="AC10" s="28">
        <v>10</v>
      </c>
      <c r="AD10" s="28" t="s">
        <v>5</v>
      </c>
      <c r="AE10" s="28">
        <v>0</v>
      </c>
      <c r="AF10" s="55">
        <v>0.5043</v>
      </c>
      <c r="AG10" s="28">
        <v>2</v>
      </c>
      <c r="AH10" s="28" t="s">
        <v>5</v>
      </c>
      <c r="AI10" s="28">
        <v>5</v>
      </c>
      <c r="AJ10" s="54">
        <v>1</v>
      </c>
      <c r="AK10" s="29">
        <v>10</v>
      </c>
      <c r="AL10" s="28">
        <v>0</v>
      </c>
      <c r="AM10" s="28">
        <v>10</v>
      </c>
      <c r="AN10" s="28" t="s">
        <v>6</v>
      </c>
      <c r="AO10" s="28">
        <v>0</v>
      </c>
      <c r="AP10" s="54">
        <v>1</v>
      </c>
      <c r="AQ10" s="45">
        <v>10</v>
      </c>
      <c r="AR10" s="59">
        <v>6.67</v>
      </c>
      <c r="AS10" s="45">
        <v>30</v>
      </c>
      <c r="AT10" s="56"/>
    </row>
    <row r="11" spans="1:46" s="57" customFormat="1" ht="18.75">
      <c r="A11" s="43">
        <v>4</v>
      </c>
      <c r="B11" s="27" t="s">
        <v>45</v>
      </c>
      <c r="C11" s="44">
        <f>E11+G11+I11+K11+M11+O11+Q11+S11+U11+W11+Y11+AA11+AC11+AE11+AG11+AI11+AK11+AM11+AO11+AQ11+AS11</f>
        <v>192</v>
      </c>
      <c r="D11" s="64">
        <v>0.00011827675032736048</v>
      </c>
      <c r="E11" s="45">
        <v>10</v>
      </c>
      <c r="F11" s="63">
        <f>0/1</f>
        <v>0</v>
      </c>
      <c r="G11" s="29">
        <v>2</v>
      </c>
      <c r="H11" s="46">
        <v>16.1</v>
      </c>
      <c r="I11" s="28">
        <v>5</v>
      </c>
      <c r="J11" s="47">
        <v>0</v>
      </c>
      <c r="K11" s="48">
        <v>10</v>
      </c>
      <c r="L11" s="49">
        <v>0.9666666666666666</v>
      </c>
      <c r="M11" s="29">
        <v>8</v>
      </c>
      <c r="N11" s="50">
        <v>0.99</v>
      </c>
      <c r="O11" s="28">
        <v>10</v>
      </c>
      <c r="P11" s="51">
        <v>0.81</v>
      </c>
      <c r="Q11" s="28">
        <v>6</v>
      </c>
      <c r="R11" s="52" t="s">
        <v>5</v>
      </c>
      <c r="S11" s="28">
        <v>5</v>
      </c>
      <c r="T11" s="54">
        <v>0</v>
      </c>
      <c r="U11" s="29">
        <v>0</v>
      </c>
      <c r="V11" s="28" t="s">
        <v>5</v>
      </c>
      <c r="W11" s="28">
        <v>5</v>
      </c>
      <c r="X11" s="52" t="s">
        <v>5</v>
      </c>
      <c r="Y11" s="14">
        <v>5</v>
      </c>
      <c r="Z11" s="53">
        <v>7.4</v>
      </c>
      <c r="AA11" s="28">
        <v>60</v>
      </c>
      <c r="AB11" s="63">
        <f>2/4</f>
        <v>0.5</v>
      </c>
      <c r="AC11" s="28">
        <v>2</v>
      </c>
      <c r="AD11" s="28" t="s">
        <v>6</v>
      </c>
      <c r="AE11" s="28">
        <v>5</v>
      </c>
      <c r="AF11" s="55">
        <v>0.1308</v>
      </c>
      <c r="AG11" s="28">
        <v>2</v>
      </c>
      <c r="AH11" s="28" t="s">
        <v>5</v>
      </c>
      <c r="AI11" s="28">
        <v>5</v>
      </c>
      <c r="AJ11" s="54">
        <v>1</v>
      </c>
      <c r="AK11" s="29">
        <v>10</v>
      </c>
      <c r="AL11" s="28">
        <v>0</v>
      </c>
      <c r="AM11" s="28">
        <v>10</v>
      </c>
      <c r="AN11" s="28" t="s">
        <v>6</v>
      </c>
      <c r="AO11" s="28">
        <v>0</v>
      </c>
      <c r="AP11" s="55">
        <v>0.6667</v>
      </c>
      <c r="AQ11" s="45">
        <v>2</v>
      </c>
      <c r="AR11" s="59">
        <v>6.67</v>
      </c>
      <c r="AS11" s="45">
        <v>30</v>
      </c>
      <c r="AT11" s="56"/>
    </row>
    <row r="12" spans="1:46" s="57" customFormat="1" ht="18.75">
      <c r="A12" s="43">
        <v>5</v>
      </c>
      <c r="B12" s="27" t="s">
        <v>27</v>
      </c>
      <c r="C12" s="44">
        <f>E12+G12+I12+K12+M12+O12+Q12+S12+U12+W12+Y12+AA12+AC12+AE12+AG12+AI12+AK12+AM12+AO12+AQ12+AS12</f>
        <v>183</v>
      </c>
      <c r="D12" s="64">
        <v>0</v>
      </c>
      <c r="E12" s="45">
        <v>10</v>
      </c>
      <c r="F12" s="63">
        <v>1</v>
      </c>
      <c r="G12" s="29">
        <v>10</v>
      </c>
      <c r="H12" s="46">
        <v>16.400000000000002</v>
      </c>
      <c r="I12" s="28">
        <v>5</v>
      </c>
      <c r="J12" s="47">
        <v>0</v>
      </c>
      <c r="K12" s="48">
        <v>10</v>
      </c>
      <c r="L12" s="49">
        <v>1</v>
      </c>
      <c r="M12" s="29">
        <v>10</v>
      </c>
      <c r="N12" s="50">
        <v>0.98</v>
      </c>
      <c r="O12" s="28">
        <v>10</v>
      </c>
      <c r="P12" s="51">
        <v>0.66</v>
      </c>
      <c r="Q12" s="28">
        <v>2</v>
      </c>
      <c r="R12" s="52" t="s">
        <v>5</v>
      </c>
      <c r="S12" s="28">
        <v>5</v>
      </c>
      <c r="T12" s="54">
        <v>0</v>
      </c>
      <c r="U12" s="29">
        <v>0</v>
      </c>
      <c r="V12" s="28" t="s">
        <v>5</v>
      </c>
      <c r="W12" s="28">
        <v>5</v>
      </c>
      <c r="X12" s="52" t="s">
        <v>5</v>
      </c>
      <c r="Y12" s="28">
        <v>5</v>
      </c>
      <c r="Z12" s="53">
        <v>6.8</v>
      </c>
      <c r="AA12" s="28">
        <v>40</v>
      </c>
      <c r="AB12" s="63">
        <f>1/1</f>
        <v>1</v>
      </c>
      <c r="AC12" s="28">
        <v>10</v>
      </c>
      <c r="AD12" s="28" t="s">
        <v>5</v>
      </c>
      <c r="AE12" s="28">
        <v>0</v>
      </c>
      <c r="AF12" s="55">
        <v>0.6692</v>
      </c>
      <c r="AG12" s="28">
        <v>4</v>
      </c>
      <c r="AH12" s="28" t="s">
        <v>5</v>
      </c>
      <c r="AI12" s="28">
        <v>5</v>
      </c>
      <c r="AJ12" s="54">
        <v>1</v>
      </c>
      <c r="AK12" s="29">
        <v>10</v>
      </c>
      <c r="AL12" s="28">
        <v>0</v>
      </c>
      <c r="AM12" s="28">
        <v>10</v>
      </c>
      <c r="AN12" s="28" t="s">
        <v>6</v>
      </c>
      <c r="AO12" s="28">
        <v>0</v>
      </c>
      <c r="AP12" s="54">
        <v>0</v>
      </c>
      <c r="AQ12" s="45">
        <v>2</v>
      </c>
      <c r="AR12" s="59">
        <v>6.5</v>
      </c>
      <c r="AS12" s="45">
        <v>30</v>
      </c>
      <c r="AT12" s="56"/>
    </row>
    <row r="13" spans="1:46" s="57" customFormat="1" ht="18.75">
      <c r="A13" s="43">
        <v>6</v>
      </c>
      <c r="B13" s="27" t="s">
        <v>47</v>
      </c>
      <c r="C13" s="44">
        <f>E13+G13+I13+K13+M13+O13+Q13+S13+U13+W13+Y13+AA13+AC13+AE13+AG13+AI13+AK13+AM13+AO13+AQ13+AS13</f>
        <v>179</v>
      </c>
      <c r="D13" s="64">
        <v>0.00027646548826016954</v>
      </c>
      <c r="E13" s="45">
        <v>10</v>
      </c>
      <c r="F13" s="63">
        <f>0/2</f>
        <v>0</v>
      </c>
      <c r="G13" s="29">
        <v>2</v>
      </c>
      <c r="H13" s="46">
        <v>13.799999999999999</v>
      </c>
      <c r="I13" s="28">
        <v>5</v>
      </c>
      <c r="J13" s="47">
        <v>0</v>
      </c>
      <c r="K13" s="48">
        <v>10</v>
      </c>
      <c r="L13" s="49">
        <v>1</v>
      </c>
      <c r="M13" s="29">
        <v>10</v>
      </c>
      <c r="N13" s="50">
        <v>0.67</v>
      </c>
      <c r="O13" s="28">
        <v>2</v>
      </c>
      <c r="P13" s="51">
        <v>0.97</v>
      </c>
      <c r="Q13" s="28">
        <v>10</v>
      </c>
      <c r="R13" s="52" t="s">
        <v>5</v>
      </c>
      <c r="S13" s="28">
        <v>5</v>
      </c>
      <c r="T13" s="54">
        <v>0</v>
      </c>
      <c r="U13" s="29">
        <v>0</v>
      </c>
      <c r="V13" s="28" t="s">
        <v>5</v>
      </c>
      <c r="W13" s="28">
        <v>5</v>
      </c>
      <c r="X13" s="52" t="s">
        <v>5</v>
      </c>
      <c r="Y13" s="14">
        <v>5</v>
      </c>
      <c r="Z13" s="53">
        <v>6.2</v>
      </c>
      <c r="AA13" s="28">
        <v>40</v>
      </c>
      <c r="AB13" s="63">
        <f>3/9</f>
        <v>0.3333333333333333</v>
      </c>
      <c r="AC13" s="28">
        <v>2</v>
      </c>
      <c r="AD13" s="28" t="s">
        <v>6</v>
      </c>
      <c r="AE13" s="28">
        <v>5</v>
      </c>
      <c r="AF13" s="55">
        <v>0.2412</v>
      </c>
      <c r="AG13" s="28">
        <v>2</v>
      </c>
      <c r="AH13" s="28" t="s">
        <v>5</v>
      </c>
      <c r="AI13" s="28">
        <v>5</v>
      </c>
      <c r="AJ13" s="54">
        <v>1</v>
      </c>
      <c r="AK13" s="29">
        <v>10</v>
      </c>
      <c r="AL13" s="28">
        <v>0</v>
      </c>
      <c r="AM13" s="28">
        <v>10</v>
      </c>
      <c r="AN13" s="28" t="s">
        <v>5</v>
      </c>
      <c r="AO13" s="28">
        <v>5</v>
      </c>
      <c r="AP13" s="58">
        <v>0.8667</v>
      </c>
      <c r="AQ13" s="45">
        <v>6</v>
      </c>
      <c r="AR13" s="59">
        <v>6.58</v>
      </c>
      <c r="AS13" s="45">
        <v>30</v>
      </c>
      <c r="AT13" s="56"/>
    </row>
    <row r="14" spans="1:46" s="57" customFormat="1" ht="18.75">
      <c r="A14" s="65">
        <v>7</v>
      </c>
      <c r="B14" s="27" t="s">
        <v>22</v>
      </c>
      <c r="C14" s="44">
        <f>E14+G14+I14+K14+M14+O14+Q14+S14+U14+W14+Y14+AA14+AC14+AE14+AG14+AI14+AK14+AM14+AO14+AQ14+AS14</f>
        <v>178</v>
      </c>
      <c r="D14" s="64">
        <v>0</v>
      </c>
      <c r="E14" s="45">
        <v>10</v>
      </c>
      <c r="F14" s="63">
        <v>1</v>
      </c>
      <c r="G14" s="29">
        <v>10</v>
      </c>
      <c r="H14" s="46">
        <v>5.199999999999999</v>
      </c>
      <c r="I14" s="28">
        <v>4</v>
      </c>
      <c r="J14" s="47">
        <v>0</v>
      </c>
      <c r="K14" s="48">
        <v>10</v>
      </c>
      <c r="L14" s="49">
        <v>1</v>
      </c>
      <c r="M14" s="29">
        <v>10</v>
      </c>
      <c r="N14" s="50">
        <v>0.82</v>
      </c>
      <c r="O14" s="28">
        <v>4</v>
      </c>
      <c r="P14" s="51">
        <v>0.85</v>
      </c>
      <c r="Q14" s="28">
        <v>6</v>
      </c>
      <c r="R14" s="52" t="s">
        <v>6</v>
      </c>
      <c r="S14" s="28">
        <v>0</v>
      </c>
      <c r="T14" s="54">
        <v>0</v>
      </c>
      <c r="U14" s="29">
        <v>0</v>
      </c>
      <c r="V14" s="28" t="s">
        <v>5</v>
      </c>
      <c r="W14" s="28">
        <v>5</v>
      </c>
      <c r="X14" s="52" t="s">
        <v>5</v>
      </c>
      <c r="Y14" s="14">
        <v>5</v>
      </c>
      <c r="Z14" s="53">
        <v>5.4</v>
      </c>
      <c r="AA14" s="28">
        <v>40</v>
      </c>
      <c r="AB14" s="63">
        <v>1</v>
      </c>
      <c r="AC14" s="28">
        <v>10</v>
      </c>
      <c r="AD14" s="28" t="s">
        <v>6</v>
      </c>
      <c r="AE14" s="28">
        <v>5</v>
      </c>
      <c r="AF14" s="55">
        <v>0.5253</v>
      </c>
      <c r="AG14" s="28">
        <v>2</v>
      </c>
      <c r="AH14" s="28" t="s">
        <v>5</v>
      </c>
      <c r="AI14" s="28">
        <v>5</v>
      </c>
      <c r="AJ14" s="54">
        <v>1</v>
      </c>
      <c r="AK14" s="29">
        <v>10</v>
      </c>
      <c r="AL14" s="28">
        <v>0</v>
      </c>
      <c r="AM14" s="28">
        <v>10</v>
      </c>
      <c r="AN14" s="28" t="s">
        <v>6</v>
      </c>
      <c r="AO14" s="28">
        <v>0</v>
      </c>
      <c r="AP14" s="55">
        <v>0.6667</v>
      </c>
      <c r="AQ14" s="45">
        <v>2</v>
      </c>
      <c r="AR14" s="59">
        <v>6</v>
      </c>
      <c r="AS14" s="45">
        <v>30</v>
      </c>
      <c r="AT14" s="56"/>
    </row>
    <row r="15" spans="1:46" s="57" customFormat="1" ht="18.75">
      <c r="A15" s="66"/>
      <c r="B15" s="27" t="s">
        <v>24</v>
      </c>
      <c r="C15" s="44">
        <f>E15+G15+I15+K15+M15+O15+Q15+S15+U15+W15+Y15+AA15+AC15+AE15+AG15+AI15+AK15+AM15+AO15+AQ15+AS15</f>
        <v>178</v>
      </c>
      <c r="D15" s="64">
        <v>0.0006091463198090059</v>
      </c>
      <c r="E15" s="45">
        <v>10</v>
      </c>
      <c r="F15" s="63">
        <f>0/5</f>
        <v>0</v>
      </c>
      <c r="G15" s="29">
        <v>2</v>
      </c>
      <c r="H15" s="46">
        <v>5.8999999999999995</v>
      </c>
      <c r="I15" s="28">
        <v>4</v>
      </c>
      <c r="J15" s="47">
        <v>0.00012182926396180116</v>
      </c>
      <c r="K15" s="48">
        <v>10</v>
      </c>
      <c r="L15" s="49">
        <v>0.9716981132075472</v>
      </c>
      <c r="M15" s="29">
        <v>8</v>
      </c>
      <c r="N15" s="50">
        <v>0.67</v>
      </c>
      <c r="O15" s="28">
        <v>2</v>
      </c>
      <c r="P15" s="51">
        <v>0.95</v>
      </c>
      <c r="Q15" s="28">
        <v>10</v>
      </c>
      <c r="R15" s="52" t="s">
        <v>5</v>
      </c>
      <c r="S15" s="28">
        <v>5</v>
      </c>
      <c r="T15" s="54">
        <v>0</v>
      </c>
      <c r="U15" s="29">
        <v>0</v>
      </c>
      <c r="V15" s="28" t="s">
        <v>5</v>
      </c>
      <c r="W15" s="28">
        <v>5</v>
      </c>
      <c r="X15" s="52" t="s">
        <v>5</v>
      </c>
      <c r="Y15" s="14">
        <v>5</v>
      </c>
      <c r="Z15" s="53">
        <v>6.5</v>
      </c>
      <c r="AA15" s="28">
        <v>40</v>
      </c>
      <c r="AB15" s="63">
        <f>2/3</f>
        <v>0.6666666666666666</v>
      </c>
      <c r="AC15" s="28">
        <v>2</v>
      </c>
      <c r="AD15" s="28" t="s">
        <v>6</v>
      </c>
      <c r="AE15" s="28">
        <v>5</v>
      </c>
      <c r="AF15" s="55">
        <v>0.8386</v>
      </c>
      <c r="AG15" s="28">
        <v>8</v>
      </c>
      <c r="AH15" s="28" t="s">
        <v>5</v>
      </c>
      <c r="AI15" s="28">
        <v>5</v>
      </c>
      <c r="AJ15" s="54">
        <v>1</v>
      </c>
      <c r="AK15" s="29">
        <v>10</v>
      </c>
      <c r="AL15" s="28">
        <v>0</v>
      </c>
      <c r="AM15" s="28">
        <v>10</v>
      </c>
      <c r="AN15" s="28" t="s">
        <v>5</v>
      </c>
      <c r="AO15" s="28">
        <v>5</v>
      </c>
      <c r="AP15" s="55">
        <v>0.6667</v>
      </c>
      <c r="AQ15" s="45">
        <v>2</v>
      </c>
      <c r="AR15" s="59">
        <v>7.75</v>
      </c>
      <c r="AS15" s="45">
        <v>30</v>
      </c>
      <c r="AT15" s="56"/>
    </row>
    <row r="16" spans="1:46" s="57" customFormat="1" ht="18.75">
      <c r="A16" s="43">
        <v>8</v>
      </c>
      <c r="B16" s="27" t="s">
        <v>46</v>
      </c>
      <c r="C16" s="44">
        <f>E16+G16+I16+K16+M16+O16+Q16+S16+U16+W16+Y16+AA16+AC16+AE16+AG16+AI16+AK16+AM16+AO16+AQ16+AS16</f>
        <v>172</v>
      </c>
      <c r="D16" s="64">
        <v>0.00020933294174117696</v>
      </c>
      <c r="E16" s="45">
        <v>10</v>
      </c>
      <c r="F16" s="63">
        <f>1/1</f>
        <v>1</v>
      </c>
      <c r="G16" s="29">
        <v>10</v>
      </c>
      <c r="H16" s="46">
        <v>18.700000000000003</v>
      </c>
      <c r="I16" s="28">
        <v>5</v>
      </c>
      <c r="J16" s="47">
        <v>0.00020933294174117696</v>
      </c>
      <c r="K16" s="48">
        <v>10</v>
      </c>
      <c r="L16" s="49">
        <v>1</v>
      </c>
      <c r="M16" s="29">
        <v>10</v>
      </c>
      <c r="N16" s="50">
        <v>0.9</v>
      </c>
      <c r="O16" s="28">
        <v>6</v>
      </c>
      <c r="P16" s="51">
        <v>0.99</v>
      </c>
      <c r="Q16" s="28">
        <v>10</v>
      </c>
      <c r="R16" s="52" t="s">
        <v>6</v>
      </c>
      <c r="S16" s="28">
        <v>0</v>
      </c>
      <c r="T16" s="54">
        <v>0</v>
      </c>
      <c r="U16" s="29">
        <v>0</v>
      </c>
      <c r="V16" s="28" t="s">
        <v>5</v>
      </c>
      <c r="W16" s="28">
        <v>5</v>
      </c>
      <c r="X16" s="52" t="s">
        <v>6</v>
      </c>
      <c r="Y16" s="14">
        <v>0</v>
      </c>
      <c r="Z16" s="53">
        <v>6.2</v>
      </c>
      <c r="AA16" s="28">
        <v>40</v>
      </c>
      <c r="AB16" s="63">
        <f>0/2</f>
        <v>0</v>
      </c>
      <c r="AC16" s="28">
        <v>2</v>
      </c>
      <c r="AD16" s="28" t="s">
        <v>6</v>
      </c>
      <c r="AE16" s="28">
        <v>5</v>
      </c>
      <c r="AF16" s="55">
        <v>0.0172</v>
      </c>
      <c r="AG16" s="28">
        <v>2</v>
      </c>
      <c r="AH16" s="28" t="s">
        <v>5</v>
      </c>
      <c r="AI16" s="28">
        <v>5</v>
      </c>
      <c r="AJ16" s="54">
        <v>1</v>
      </c>
      <c r="AK16" s="29">
        <v>10</v>
      </c>
      <c r="AL16" s="28">
        <v>0</v>
      </c>
      <c r="AM16" s="28">
        <v>10</v>
      </c>
      <c r="AN16" s="28" t="s">
        <v>6</v>
      </c>
      <c r="AO16" s="28">
        <v>0</v>
      </c>
      <c r="AP16" s="55">
        <v>0.3333</v>
      </c>
      <c r="AQ16" s="45">
        <v>2</v>
      </c>
      <c r="AR16" s="59">
        <v>6.58</v>
      </c>
      <c r="AS16" s="45">
        <v>30</v>
      </c>
      <c r="AT16" s="56"/>
    </row>
    <row r="17" spans="1:46" s="57" customFormat="1" ht="18.75">
      <c r="A17" s="43">
        <v>9</v>
      </c>
      <c r="B17" s="27" t="s">
        <v>42</v>
      </c>
      <c r="C17" s="44">
        <f>E17+G17+I17+K17+M17+O17+Q17+S17+U17+W17+Y17+AA17+AC17+AE17+AG17+AI17+AK17+AM17+AO17+AQ17+AS17</f>
        <v>170</v>
      </c>
      <c r="D17" s="64">
        <v>0.0008126297287177861</v>
      </c>
      <c r="E17" s="45">
        <v>10</v>
      </c>
      <c r="F17" s="63">
        <f>0/8</f>
        <v>0</v>
      </c>
      <c r="G17" s="29">
        <v>2</v>
      </c>
      <c r="H17" s="46">
        <v>4.6</v>
      </c>
      <c r="I17" s="28">
        <v>4</v>
      </c>
      <c r="J17" s="47">
        <v>0.00040631486435889307</v>
      </c>
      <c r="K17" s="48">
        <v>10</v>
      </c>
      <c r="L17" s="49">
        <v>1</v>
      </c>
      <c r="M17" s="29">
        <v>10</v>
      </c>
      <c r="N17" s="50">
        <v>0.91</v>
      </c>
      <c r="O17" s="28">
        <v>8</v>
      </c>
      <c r="P17" s="51">
        <v>0.93</v>
      </c>
      <c r="Q17" s="28">
        <v>10</v>
      </c>
      <c r="R17" s="52" t="s">
        <v>5</v>
      </c>
      <c r="S17" s="28">
        <v>5</v>
      </c>
      <c r="T17" s="54">
        <v>0</v>
      </c>
      <c r="U17" s="29">
        <v>0</v>
      </c>
      <c r="V17" s="28" t="s">
        <v>5</v>
      </c>
      <c r="W17" s="28">
        <v>5</v>
      </c>
      <c r="X17" s="52" t="s">
        <v>5</v>
      </c>
      <c r="Y17" s="14">
        <v>5</v>
      </c>
      <c r="Z17" s="53">
        <v>5.8</v>
      </c>
      <c r="AA17" s="28">
        <v>40</v>
      </c>
      <c r="AB17" s="63">
        <f>1/3</f>
        <v>0.3333333333333333</v>
      </c>
      <c r="AC17" s="28">
        <v>2</v>
      </c>
      <c r="AD17" s="28" t="s">
        <v>5</v>
      </c>
      <c r="AE17" s="28">
        <v>0</v>
      </c>
      <c r="AF17" s="55">
        <v>0.1937</v>
      </c>
      <c r="AG17" s="28">
        <v>2</v>
      </c>
      <c r="AH17" s="28" t="s">
        <v>5</v>
      </c>
      <c r="AI17" s="28">
        <v>5</v>
      </c>
      <c r="AJ17" s="54">
        <v>1</v>
      </c>
      <c r="AK17" s="29">
        <v>10</v>
      </c>
      <c r="AL17" s="28">
        <v>0</v>
      </c>
      <c r="AM17" s="28">
        <v>10</v>
      </c>
      <c r="AN17" s="28" t="s">
        <v>6</v>
      </c>
      <c r="AO17" s="28">
        <v>0</v>
      </c>
      <c r="AP17" s="54">
        <v>0.5</v>
      </c>
      <c r="AQ17" s="45">
        <v>2</v>
      </c>
      <c r="AR17" s="59">
        <v>6.25</v>
      </c>
      <c r="AS17" s="45">
        <v>30</v>
      </c>
      <c r="AT17" s="56"/>
    </row>
    <row r="18" spans="1:46" s="57" customFormat="1" ht="18.75">
      <c r="A18" s="43">
        <v>10</v>
      </c>
      <c r="B18" s="27" t="s">
        <v>51</v>
      </c>
      <c r="C18" s="44">
        <f>E18+G18+I18+K18+M18+O18+Q18+S18+U18+W18+Y18+AA18+AC18+AE18+AG18+AI18+AK18+AM18+AO18+AQ18+AS18</f>
        <v>167</v>
      </c>
      <c r="D18" s="64">
        <v>0.0006556031450594075</v>
      </c>
      <c r="E18" s="45">
        <v>10</v>
      </c>
      <c r="F18" s="63">
        <f>0/1</f>
        <v>0</v>
      </c>
      <c r="G18" s="29">
        <v>2</v>
      </c>
      <c r="H18" s="46">
        <v>9.5</v>
      </c>
      <c r="I18" s="28">
        <v>5</v>
      </c>
      <c r="J18" s="47">
        <v>0</v>
      </c>
      <c r="K18" s="48">
        <v>10</v>
      </c>
      <c r="L18" s="49">
        <v>0.90625</v>
      </c>
      <c r="M18" s="29">
        <v>4</v>
      </c>
      <c r="N18" s="50">
        <v>0.79</v>
      </c>
      <c r="O18" s="28">
        <v>2</v>
      </c>
      <c r="P18" s="51">
        <v>0.93</v>
      </c>
      <c r="Q18" s="28">
        <v>10</v>
      </c>
      <c r="R18" s="52" t="s">
        <v>6</v>
      </c>
      <c r="S18" s="28">
        <v>0</v>
      </c>
      <c r="T18" s="54">
        <v>0</v>
      </c>
      <c r="U18" s="29">
        <v>0</v>
      </c>
      <c r="V18" s="28" t="s">
        <v>5</v>
      </c>
      <c r="W18" s="28">
        <v>5</v>
      </c>
      <c r="X18" s="52" t="s">
        <v>6</v>
      </c>
      <c r="Y18" s="28">
        <v>0</v>
      </c>
      <c r="Z18" s="53">
        <v>7.1</v>
      </c>
      <c r="AA18" s="28">
        <v>60</v>
      </c>
      <c r="AB18" s="63">
        <f>0/1</f>
        <v>0</v>
      </c>
      <c r="AC18" s="28">
        <v>2</v>
      </c>
      <c r="AD18" s="28" t="s">
        <v>5</v>
      </c>
      <c r="AE18" s="28">
        <v>0</v>
      </c>
      <c r="AF18" s="55">
        <v>0.1498</v>
      </c>
      <c r="AG18" s="28">
        <v>2</v>
      </c>
      <c r="AH18" s="28" t="s">
        <v>5</v>
      </c>
      <c r="AI18" s="28">
        <v>5</v>
      </c>
      <c r="AJ18" s="54">
        <v>1</v>
      </c>
      <c r="AK18" s="29">
        <v>10</v>
      </c>
      <c r="AL18" s="28">
        <v>0</v>
      </c>
      <c r="AM18" s="28">
        <v>10</v>
      </c>
      <c r="AN18" s="28" t="s">
        <v>6</v>
      </c>
      <c r="AO18" s="28">
        <v>0</v>
      </c>
      <c r="AP18" s="54">
        <v>1</v>
      </c>
      <c r="AQ18" s="45">
        <v>10</v>
      </c>
      <c r="AR18" s="59">
        <v>5.83</v>
      </c>
      <c r="AS18" s="45">
        <v>20</v>
      </c>
      <c r="AT18" s="56"/>
    </row>
    <row r="19" spans="1:46" s="57" customFormat="1" ht="18.75">
      <c r="A19" s="43">
        <v>11</v>
      </c>
      <c r="B19" s="27" t="s">
        <v>48</v>
      </c>
      <c r="C19" s="44">
        <f>E19+G19+I19+K19+M19+O19+Q19+S19+U19+W19+Y19+AA19+AC19+AE19+AG19+AI19+AK19+AM19+AO19+AQ19+AS19</f>
        <v>163</v>
      </c>
      <c r="D19" s="64">
        <v>0.0006031009036059805</v>
      </c>
      <c r="E19" s="45">
        <v>10</v>
      </c>
      <c r="F19" s="63">
        <f>0/3</f>
        <v>0</v>
      </c>
      <c r="G19" s="29">
        <v>2</v>
      </c>
      <c r="H19" s="46">
        <v>8.4</v>
      </c>
      <c r="I19" s="28">
        <v>4</v>
      </c>
      <c r="J19" s="47">
        <v>0.0006031009036059805</v>
      </c>
      <c r="K19" s="48">
        <v>10</v>
      </c>
      <c r="L19" s="49">
        <v>1</v>
      </c>
      <c r="M19" s="29">
        <v>10</v>
      </c>
      <c r="N19" s="50">
        <v>0.85</v>
      </c>
      <c r="O19" s="28">
        <v>4</v>
      </c>
      <c r="P19" s="51">
        <v>0.79</v>
      </c>
      <c r="Q19" s="28">
        <v>4</v>
      </c>
      <c r="R19" s="52" t="s">
        <v>6</v>
      </c>
      <c r="S19" s="28">
        <v>0</v>
      </c>
      <c r="T19" s="54">
        <v>0</v>
      </c>
      <c r="U19" s="29">
        <v>0</v>
      </c>
      <c r="V19" s="28" t="s">
        <v>5</v>
      </c>
      <c r="W19" s="28">
        <v>5</v>
      </c>
      <c r="X19" s="52" t="s">
        <v>5</v>
      </c>
      <c r="Y19" s="14">
        <v>5</v>
      </c>
      <c r="Z19" s="53">
        <v>6.8</v>
      </c>
      <c r="AA19" s="28">
        <v>40</v>
      </c>
      <c r="AB19" s="63">
        <f>1/2</f>
        <v>0.5</v>
      </c>
      <c r="AC19" s="28">
        <v>2</v>
      </c>
      <c r="AD19" s="28" t="s">
        <v>5</v>
      </c>
      <c r="AE19" s="28">
        <v>0</v>
      </c>
      <c r="AF19" s="55">
        <v>0.2582</v>
      </c>
      <c r="AG19" s="28">
        <v>2</v>
      </c>
      <c r="AH19" s="28" t="s">
        <v>5</v>
      </c>
      <c r="AI19" s="28">
        <v>5</v>
      </c>
      <c r="AJ19" s="54">
        <v>1</v>
      </c>
      <c r="AK19" s="29">
        <v>10</v>
      </c>
      <c r="AL19" s="28">
        <v>0</v>
      </c>
      <c r="AM19" s="28">
        <v>10</v>
      </c>
      <c r="AN19" s="28" t="s">
        <v>6</v>
      </c>
      <c r="AO19" s="28">
        <v>0</v>
      </c>
      <c r="AP19" s="54">
        <v>1</v>
      </c>
      <c r="AQ19" s="45">
        <v>10</v>
      </c>
      <c r="AR19" s="59">
        <v>6.25</v>
      </c>
      <c r="AS19" s="45">
        <v>30</v>
      </c>
      <c r="AT19" s="56"/>
    </row>
    <row r="20" spans="1:46" s="57" customFormat="1" ht="18.75">
      <c r="A20" s="43">
        <v>12</v>
      </c>
      <c r="B20" s="27" t="s">
        <v>43</v>
      </c>
      <c r="C20" s="44">
        <f>E20+G20+I20+K20+M20+O20+Q20+S20+U20+W20+Y20+AA20+AC20+AE20+AG20+AI20+AK20+AM20+AO20+AQ20+AS20</f>
        <v>150</v>
      </c>
      <c r="D20" s="64">
        <v>0.002118857300257971</v>
      </c>
      <c r="E20" s="45">
        <v>8</v>
      </c>
      <c r="F20" s="63">
        <f>4/14</f>
        <v>0.2857142857142857</v>
      </c>
      <c r="G20" s="29">
        <v>2</v>
      </c>
      <c r="H20" s="46">
        <v>17.900000000000002</v>
      </c>
      <c r="I20" s="28">
        <v>5</v>
      </c>
      <c r="J20" s="47">
        <v>0.00045404085005527943</v>
      </c>
      <c r="K20" s="48">
        <v>10</v>
      </c>
      <c r="L20" s="49">
        <v>0.9642857142857143</v>
      </c>
      <c r="M20" s="29">
        <v>6</v>
      </c>
      <c r="N20" s="50">
        <v>0.8</v>
      </c>
      <c r="O20" s="28">
        <v>2</v>
      </c>
      <c r="P20" s="51">
        <v>0.89</v>
      </c>
      <c r="Q20" s="28">
        <v>6</v>
      </c>
      <c r="R20" s="52" t="s">
        <v>5</v>
      </c>
      <c r="S20" s="28">
        <v>5</v>
      </c>
      <c r="T20" s="54">
        <v>0</v>
      </c>
      <c r="U20" s="29">
        <v>0</v>
      </c>
      <c r="V20" s="28" t="s">
        <v>5</v>
      </c>
      <c r="W20" s="28">
        <v>5</v>
      </c>
      <c r="X20" s="52" t="s">
        <v>5</v>
      </c>
      <c r="Y20" s="14">
        <v>5</v>
      </c>
      <c r="Z20" s="53">
        <v>6.2</v>
      </c>
      <c r="AA20" s="28">
        <v>40</v>
      </c>
      <c r="AB20" s="63">
        <f>4/6</f>
        <v>0.6666666666666666</v>
      </c>
      <c r="AC20" s="28">
        <v>2</v>
      </c>
      <c r="AD20" s="28" t="s">
        <v>5</v>
      </c>
      <c r="AE20" s="28">
        <v>0</v>
      </c>
      <c r="AF20" s="55">
        <v>0.0881</v>
      </c>
      <c r="AG20" s="28">
        <v>2</v>
      </c>
      <c r="AH20" s="28" t="s">
        <v>5</v>
      </c>
      <c r="AI20" s="28">
        <v>5</v>
      </c>
      <c r="AJ20" s="54">
        <v>1</v>
      </c>
      <c r="AK20" s="29">
        <v>10</v>
      </c>
      <c r="AL20" s="28">
        <v>0</v>
      </c>
      <c r="AM20" s="28">
        <v>10</v>
      </c>
      <c r="AN20" s="28" t="s">
        <v>5</v>
      </c>
      <c r="AO20" s="28">
        <v>5</v>
      </c>
      <c r="AP20" s="55">
        <v>0.625</v>
      </c>
      <c r="AQ20" s="45">
        <v>2</v>
      </c>
      <c r="AR20" s="59">
        <v>5.92</v>
      </c>
      <c r="AS20" s="45">
        <v>20</v>
      </c>
      <c r="AT20" s="56"/>
    </row>
    <row r="21" spans="1:46" s="57" customFormat="1" ht="47.25">
      <c r="A21" s="43">
        <v>13</v>
      </c>
      <c r="B21" s="27" t="s">
        <v>25</v>
      </c>
      <c r="C21" s="44">
        <f>E21+G21+I21+K21+M21+O21+Q21+S21+U21+W21+Y21+AA21+AC21+AE21+AG21+AI21+AK21+AM21+AO21+AQ21+AS21</f>
        <v>129</v>
      </c>
      <c r="D21" s="64">
        <v>0.0038742060783194</v>
      </c>
      <c r="E21" s="45">
        <v>4</v>
      </c>
      <c r="F21" s="63">
        <f>0/1</f>
        <v>0</v>
      </c>
      <c r="G21" s="29">
        <v>2</v>
      </c>
      <c r="H21" s="46">
        <v>4.5</v>
      </c>
      <c r="I21" s="28">
        <v>4</v>
      </c>
      <c r="J21" s="47">
        <v>0.0038742060783194</v>
      </c>
      <c r="K21" s="48">
        <v>10</v>
      </c>
      <c r="L21" s="49">
        <v>1</v>
      </c>
      <c r="M21" s="29">
        <v>10</v>
      </c>
      <c r="N21" s="50">
        <v>0.7</v>
      </c>
      <c r="O21" s="28">
        <v>2</v>
      </c>
      <c r="P21" s="51">
        <v>0.98</v>
      </c>
      <c r="Q21" s="28">
        <v>10</v>
      </c>
      <c r="R21" s="52" t="s">
        <v>6</v>
      </c>
      <c r="S21" s="28">
        <v>0</v>
      </c>
      <c r="T21" s="54">
        <v>0</v>
      </c>
      <c r="U21" s="29">
        <v>0</v>
      </c>
      <c r="V21" s="28" t="s">
        <v>5</v>
      </c>
      <c r="W21" s="28">
        <v>5</v>
      </c>
      <c r="X21" s="52" t="s">
        <v>6</v>
      </c>
      <c r="Y21" s="14">
        <v>0</v>
      </c>
      <c r="Z21" s="53">
        <v>3.6</v>
      </c>
      <c r="AA21" s="28">
        <v>20</v>
      </c>
      <c r="AB21" s="63">
        <f>1/1</f>
        <v>1</v>
      </c>
      <c r="AC21" s="28">
        <v>10</v>
      </c>
      <c r="AD21" s="28" t="s">
        <v>6</v>
      </c>
      <c r="AE21" s="28">
        <v>5</v>
      </c>
      <c r="AF21" s="62" t="s">
        <v>54</v>
      </c>
      <c r="AG21" s="28">
        <v>0</v>
      </c>
      <c r="AH21" s="28" t="s">
        <v>5</v>
      </c>
      <c r="AI21" s="28">
        <v>5</v>
      </c>
      <c r="AJ21" s="54">
        <v>1</v>
      </c>
      <c r="AK21" s="29">
        <v>10</v>
      </c>
      <c r="AL21" s="28">
        <v>0</v>
      </c>
      <c r="AM21" s="28">
        <v>10</v>
      </c>
      <c r="AN21" s="28" t="s">
        <v>6</v>
      </c>
      <c r="AO21" s="28">
        <v>0</v>
      </c>
      <c r="AP21" s="54">
        <v>0</v>
      </c>
      <c r="AQ21" s="45">
        <v>2</v>
      </c>
      <c r="AR21" s="59">
        <v>5.58</v>
      </c>
      <c r="AS21" s="45">
        <v>20</v>
      </c>
      <c r="AT21" s="56"/>
    </row>
    <row r="24" spans="2:45" ht="18.75">
      <c r="B24" s="31"/>
      <c r="AS24" s="36"/>
    </row>
    <row r="25" spans="2:11" ht="44.2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</row>
    <row r="27" ht="18.75">
      <c r="D27" s="35"/>
    </row>
  </sheetData>
  <sheetProtection formatCells="0" formatColumns="0" formatRows="0" insertColumns="0" insertRows="0" insertHyperlinks="0" deleteColumns="0" deleteRows="0" sort="0" autoFilter="0" pivotTables="0"/>
  <mergeCells count="50">
    <mergeCell ref="AP5:AQ5"/>
    <mergeCell ref="AR5:AS5"/>
    <mergeCell ref="A9:A10"/>
    <mergeCell ref="A14:A15"/>
    <mergeCell ref="A4:AC4"/>
    <mergeCell ref="AH5:AI5"/>
    <mergeCell ref="Z5:AA5"/>
    <mergeCell ref="AB5:AC5"/>
    <mergeCell ref="AD5:AE5"/>
    <mergeCell ref="AF5:AG5"/>
    <mergeCell ref="AJ5:AK5"/>
    <mergeCell ref="AL5:AM5"/>
    <mergeCell ref="R5:S5"/>
    <mergeCell ref="D5:E5"/>
    <mergeCell ref="F5:G5"/>
    <mergeCell ref="T5:U5"/>
    <mergeCell ref="V5:W5"/>
    <mergeCell ref="X5:Y5"/>
    <mergeCell ref="H5:I5"/>
    <mergeCell ref="J5:K5"/>
    <mergeCell ref="L5:M5"/>
    <mergeCell ref="N5:O5"/>
    <mergeCell ref="P5:Q5"/>
    <mergeCell ref="AN5:AO5"/>
    <mergeCell ref="B25:K25"/>
    <mergeCell ref="A1:AS1"/>
    <mergeCell ref="A2:AS2"/>
    <mergeCell ref="V3:W3"/>
    <mergeCell ref="AD4:AE4"/>
    <mergeCell ref="AJ3:AK3"/>
    <mergeCell ref="AP3:AQ3"/>
    <mergeCell ref="AR3:AS3"/>
    <mergeCell ref="AF4:AS4"/>
    <mergeCell ref="AH3:AI3"/>
    <mergeCell ref="L3:M3"/>
    <mergeCell ref="N3:O3"/>
    <mergeCell ref="P3:Q3"/>
    <mergeCell ref="R3:S3"/>
    <mergeCell ref="T3:U3"/>
    <mergeCell ref="X3:Y3"/>
    <mergeCell ref="Z3:AA3"/>
    <mergeCell ref="AB3:AC3"/>
    <mergeCell ref="D3:E3"/>
    <mergeCell ref="F3:G3"/>
    <mergeCell ref="H3:I3"/>
    <mergeCell ref="J3:K3"/>
    <mergeCell ref="AL3:AM3"/>
    <mergeCell ref="AN3:AO3"/>
    <mergeCell ref="AD3:AE3"/>
    <mergeCell ref="AF3:A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2023-08-29T07:30:36Z</dcterms:modified>
  <cp:category/>
  <cp:version/>
  <cp:contentType/>
  <cp:contentStatus/>
</cp:coreProperties>
</file>