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ход реал. 20.10.21" sheetId="2" state="visible" r:id="rId2"/>
  </sheets>
  <calcPr iterateDelta="0.0001"/>
</workbook>
</file>

<file path=xl/sharedStrings.xml><?xml version="1.0" encoding="utf-8"?>
<sst xmlns="http://schemas.openxmlformats.org/spreadsheetml/2006/main" count="102" uniqueCount="102">
  <si>
    <t xml:space="preserve">последнее изменение 27.08.2021 (письмо от 25.08.2021  4-01-Исх-2031)</t>
  </si>
  <si>
    <t xml:space="preserve">Название инициативного проекта</t>
  </si>
  <si>
    <t xml:space="preserve">Стоимость инициативного проекта, руб.</t>
  </si>
  <si>
    <t>софинансирование</t>
  </si>
  <si>
    <t xml:space="preserve">Виды работ</t>
  </si>
  <si>
    <t xml:space="preserve">Вид торгов(аукцион, конкурс, котировка, договор с ед. поставщиком)</t>
  </si>
  <si>
    <t xml:space="preserve">Контракт, договор (№, дата)</t>
  </si>
  <si>
    <t xml:space="preserve">Исполнитель (подрядчик)</t>
  </si>
  <si>
    <t xml:space="preserve">Цена контракта, договора, руб.</t>
  </si>
  <si>
    <t xml:space="preserve">Объем фактически выполненных работ, руб.</t>
  </si>
  <si>
    <t xml:space="preserve">Экономия, руб.</t>
  </si>
  <si>
    <t xml:space="preserve">Окончание работ по контракту, договору</t>
  </si>
  <si>
    <t xml:space="preserve">Название муниципальной программы</t>
  </si>
  <si>
    <t xml:space="preserve">Укладка тротуарной плитки на территории СК Арена по адресу г. Нижневартовск, ул. Ханты-Мансийская, д. 15а МАУ г. Нижневартовска "СШОР"</t>
  </si>
  <si>
    <t xml:space="preserve">Разборка тротуаров из брусчатки на цементно-песчаном основании;
уборка, вывоз и утилизация строительного мусора;
устройство подстилающих и выравнивающих слоев оснований из пескоцементной смеси;
устройство покрытий из тротуарной плитки типа «Старый город» с заполнением швов песком площадь 1074 м2; 
установка  камней бордюрных бетонных 350 метров.</t>
  </si>
  <si>
    <t xml:space="preserve">Аукцион
№ извещения
E168273 от 06.06.
2021г.
</t>
  </si>
  <si>
    <t xml:space="preserve">№E168273 «02» августа 2021 года</t>
  </si>
  <si>
    <t xml:space="preserve">ООО Сервисная компания «Аган»</t>
  </si>
  <si>
    <t xml:space="preserve">Срок окнчания работ 31.08.2021г (последняя оплата произведена 07.09.2021)</t>
  </si>
  <si>
    <t xml:space="preserve">Постановление АГ от 29.07.2021 №625 «О внесении изменений в программу "О внесении изменений в приложение к постановлению администрации города от 27.08.2018 N 1167 "Об утверждении муниципальной программы "Развитие социальной сферы города Нижневартовска на 2019 - 2030 годы".</t>
  </si>
  <si>
    <t xml:space="preserve">Лизунов Константин Юрьевич              29-11-76</t>
  </si>
  <si>
    <t xml:space="preserve">23.08.2021 – 1984607,0 07.09.2021 – 2228930,02</t>
  </si>
  <si>
    <t xml:space="preserve">Замена окон в борцовском зале СОК Олимпия</t>
  </si>
  <si>
    <t xml:space="preserve">На данный момент осуществляется изготовление оконных блоков</t>
  </si>
  <si>
    <t xml:space="preserve">Аукцион номер закупки № 32110483873</t>
  </si>
  <si>
    <t xml:space="preserve">№2021-08-16/1 16.08.2021</t>
  </si>
  <si>
    <t xml:space="preserve">ИП Аниканов Александр Викторович</t>
  </si>
  <si>
    <t xml:space="preserve">работы выполнены  15.09.2021 (последняя оплата произведена 29.09.2021)</t>
  </si>
  <si>
    <t xml:space="preserve">Строительство беговой дорожки смену старого ограждения на новое согласно правилам, регламентируемых Постановлением Правительства РФ №1130 от 30.10.2014 Средней школы №30 ул. Ленина 23 А</t>
  </si>
  <si>
    <t xml:space="preserve">Выполнение работ по благоустройству спортивной площадки и частичной замене ограждения территории</t>
  </si>
  <si>
    <t>Аукцион</t>
  </si>
  <si>
    <t xml:space="preserve">№ 12 от 13.09.2021</t>
  </si>
  <si>
    <t xml:space="preserve">ИП Патлашинский А.А.</t>
  </si>
  <si>
    <t xml:space="preserve">Контракт подписан 13.09.2021г., дата окончания работ – 15 ноября 2021 года. Исполнение 30% </t>
  </si>
  <si>
    <t xml:space="preserve">Муниципальная программа "Развитие образования города Нижневартовска на 2018 - 2025 годы и на период до 2030 года", утвержденная Постановлением Администрации города Нижневартовска от 17.09.2014 N 1858
(ред. от 28.09.2021)
"Об утверждении муниципальной программы "Развитие образования города Нижневартовска на 2018 - 2025 годы и на период до 2030 года"
</t>
  </si>
  <si>
    <t xml:space="preserve">Баулина Елена Дмитриевна 42-44-17</t>
  </si>
  <si>
    <t xml:space="preserve">Аллея павших героев</t>
  </si>
  <si>
    <t xml:space="preserve">Поставка малой архитектурной формы «Подставка»</t>
  </si>
  <si>
    <t xml:space="preserve">договор с ед. поставщиком</t>
  </si>
  <si>
    <t xml:space="preserve">№ 15092021 от 15.09.2021</t>
  </si>
  <si>
    <t xml:space="preserve">ООО «Алмаз»</t>
  </si>
  <si>
    <t xml:space="preserve">Окончание работ по договору 15.10.2021. Работы выполнены в полном объеме и оплачены.</t>
  </si>
  <si>
    <t xml:space="preserve">Поставка малой архитектурной формы «Книга»</t>
  </si>
  <si>
    <t xml:space="preserve">№ 05082021 от 05.08.2021</t>
  </si>
  <si>
    <t xml:space="preserve">Окончание работ по договору 10.09.2021. Работы выполнены в полном объеме и оплачены.</t>
  </si>
  <si>
    <t xml:space="preserve">Художественная роспись МАФ</t>
  </si>
  <si>
    <t xml:space="preserve">Договора в стадии заключения, ориентировочная дата заключения договора 30.10.2021, ориентировачная дата окончания работ 30.11.2021</t>
  </si>
  <si>
    <t xml:space="preserve">Монтаж МАФ</t>
  </si>
  <si>
    <t xml:space="preserve">Приобретение саженцев</t>
  </si>
  <si>
    <t xml:space="preserve">№145 от 01.10.2021</t>
  </si>
  <si>
    <t xml:space="preserve">ИП Л.Г. Зиннатуллин</t>
  </si>
  <si>
    <t xml:space="preserve">Работы выполнены в полном объеме. Оплата по догвору пройдет 27.10.2021</t>
  </si>
  <si>
    <t xml:space="preserve">Ремонт туалетов и санитарных 
помещений школы с заменой сантехнического оборудования (1-4 этаж) в здании МБОУ "СШ №1 имени А.В. Войналовича", по адресу:                                       г. Нижневартовск, ул. Школьная, д.26
</t>
  </si>
  <si>
    <t xml:space="preserve">Ремонт туалетов и санитарных 
помещений школы с заменой сантехнического оборудования (1-4 этаж)
</t>
  </si>
  <si>
    <t xml:space="preserve">Договор №СШ-П/1-21 от 19.07.2021; Договор№СШ1-П/4-21 от 20.07.2021; Договор №СШ1-П/2-21 от 19.07.2021; Договор СШ1-П/5-21 от 21.07.2021; Договор СШ1-П/3-21 от 20.07.2021; Договор №СШ1-П/6-21 от 21.07.2021</t>
  </si>
  <si>
    <t xml:space="preserve">Акционерное общество по аварийному техническому обслуживанию</t>
  </si>
  <si>
    <t xml:space="preserve">Работы выполнены в полном объеме. Оплата по догвору произведена.</t>
  </si>
  <si>
    <t xml:space="preserve">Замена деревянных оконных блоков на оконные блоки ПВХ  по адресу ул. Спортивная д.2 (корпус 1), (корпус 2), в групповых ячейках, в санузлах и подсобных помещениях муниципального автономного дошкольного образовательного учреждения города Нижневартовска детского сада №29 "Елочка"</t>
  </si>
  <si>
    <t xml:space="preserve">Замена деревянных окон</t>
  </si>
  <si>
    <t xml:space="preserve">№22 от 30.06.2021</t>
  </si>
  <si>
    <t xml:space="preserve">ИП Мартынов Валерий Александрович</t>
  </si>
  <si>
    <t xml:space="preserve">Окончание работ по договору 29.07.2021. Работы выполнены в полном объеме и оплачены.</t>
  </si>
  <si>
    <t xml:space="preserve">№23 от 20.07.2021</t>
  </si>
  <si>
    <t xml:space="preserve">Окончание работ по договору 20.08.2021. Работы выполнены в полном объеме и оплачены.</t>
  </si>
  <si>
    <t xml:space="preserve">№24от 05.10.2021</t>
  </si>
  <si>
    <t xml:space="preserve">Окончание работ по договору 29.10.2021. Работы выполнены в полном объеме, оплата по договору пройдет 25.10.2021.</t>
  </si>
  <si>
    <t xml:space="preserve">Комплексное озеленение и благоустройство общегородской территории в 7а микрорайоне города</t>
  </si>
  <si>
    <t xml:space="preserve">19.10.2021 Дана задача провести аукцион СМР и ПИР вместе, но юристы данную идею еще не пропустили (коррупцирогенный фактор).
ПИР буду завершены в 2021 году, т.к. деньги стоят на 2021 год.
</t>
  </si>
  <si>
    <t xml:space="preserve">Постановление АГ от 09.07.2021 №566 «О внесении изменений в постановление администрации города от 02.10.2017 №1474 "Об утверждении муниципальной программы "Формирование современной городской среды в муниципальном образовании город Нижневартовск на 2018-2025 годы и на период до 2030 года"»</t>
  </si>
  <si>
    <t xml:space="preserve">Ахтарова Наталья Вячеславовна 49-88-57</t>
  </si>
  <si>
    <t xml:space="preserve">Информация о ходе реализации инициативных проектов по состоянию на 20.10.2021</t>
  </si>
  <si>
    <t>(руб.)</t>
  </si>
  <si>
    <t xml:space="preserve">№
пп</t>
  </si>
  <si>
    <t xml:space="preserve">Наименование инициативного проекта
</t>
  </si>
  <si>
    <t xml:space="preserve">Стоимость проекта
всего</t>
  </si>
  <si>
    <t xml:space="preserve">в том числе</t>
  </si>
  <si>
    <t xml:space="preserve">Цена контракта</t>
  </si>
  <si>
    <t>Экономия</t>
  </si>
  <si>
    <t xml:space="preserve">Трудовое/имущественное участие</t>
  </si>
  <si>
    <t xml:space="preserve">Информация о ходе реализации инициативного проекта</t>
  </si>
  <si>
    <t xml:space="preserve">Бюджет МО</t>
  </si>
  <si>
    <t xml:space="preserve">Соф-ние  (населения, юр.лиц, ИП)</t>
  </si>
  <si>
    <t xml:space="preserve">Комплексное озеленение и благоустройство общегородской территории в 7а микрорайоне города
</t>
  </si>
  <si>
    <t>-</t>
  </si>
  <si>
    <t xml:space="preserve">Трудовое участие (уборка территории, посадка саженцев)</t>
  </si>
  <si>
    <t xml:space="preserve">Подготовлены документы на проведение торгов на заключение контракта на выполнение проектно-изыскательских работ. Инициативный проект планируется к реализации в 2022 году.</t>
  </si>
  <si>
    <t xml:space="preserve">Замена оконных блоков на оконные блоки ПВХ с тройным остеклением (энергосберегающий стеклопакет) с поворотно-откидной створкой, с ограничителями открывания и москитными сетками по адресу ул. Спортивная д.2 (корпус 1), ул. Спортивная д.4 (корпус 2), в групповых ячейках, в санузлах и подсобных помещениях муниципального автономного дошкольного образовательного учреждения города Нижневартовска детского сада №29 "Елочка"</t>
  </si>
  <si>
    <t xml:space="preserve">Трудовое участие (уборка помещения)</t>
  </si>
  <si>
    <t xml:space="preserve">Срок выполнения работ по контрактам – 29.10.2021.Замена оконных блоков произведена в полном объеме в соответствии с проектом. 
Осуществляется приемка выполненных работ.</t>
  </si>
  <si>
    <t xml:space="preserve">Укладка тротуарной плитки на территории СК Арена по адресу г. Нижневартовск, ул. Ханты-Мансийская, д. 15а МАУ г. Нижневартовска "СШОР"
</t>
  </si>
  <si>
    <t xml:space="preserve">Не предусмотрено</t>
  </si>
  <si>
    <r>
      <rPr>
        <b/>
        <sz val="11"/>
        <color indexed="64"/>
        <rFont val="Times New Roman"/>
      </rPr>
      <t xml:space="preserve">Инициативный проект реализован в полном объеме. </t>
    </r>
    <r>
      <rPr>
        <sz val="11"/>
        <color indexed="64"/>
        <rFont val="Times New Roman"/>
      </rPr>
      <t xml:space="preserve">Контракт заключен 02.08.2021. Срок выполнения работ по контракту – 31.08.2021. Оплачено 19.10.2021. В рамках проекта произведено устройство покрытий из тротуарной плитки типа «Старый город» с заполнением швов песком площадь 1074 м2; установка  камней бордюрных бетонных 350 метров.
</t>
    </r>
  </si>
  <si>
    <t xml:space="preserve">Строительство беговой дорожки МБОУ Средней школы №30 с углубленным изучением отдельных предметов
</t>
  </si>
  <si>
    <t xml:space="preserve">Контракт заключен 13.09.2021.
Срок выполнения работ по контракту – 15 ноября 2021 года. Исполнение составляет 30%. 
</t>
  </si>
  <si>
    <t xml:space="preserve">Замена окон в борцовском зале СОК Олимпия
</t>
  </si>
  <si>
    <r>
      <rPr>
        <b/>
        <sz val="11"/>
        <color indexed="64"/>
        <rFont val="Times New Roman"/>
      </rPr>
      <t xml:space="preserve">Инициативный проект реализован в полном объеме. </t>
    </r>
    <r>
      <rPr>
        <sz val="11"/>
        <color indexed="64"/>
        <rFont val="Times New Roman"/>
      </rPr>
      <t xml:space="preserve">Контракт заключен 16.08.2021. Срок выполнения работ по контракту – 15.09.2021. Работы оплачены 29.09.2021.</t>
    </r>
    <r>
      <rPr>
        <b/>
        <sz val="11"/>
        <color indexed="64"/>
        <rFont val="Times New Roman"/>
      </rPr>
      <t xml:space="preserve"> </t>
    </r>
    <r>
      <rPr>
        <sz val="11"/>
        <color indexed="64"/>
        <rFont val="Times New Roman"/>
      </rPr>
      <t xml:space="preserve">Выполнены работы по замене оконных блоков. </t>
    </r>
  </si>
  <si>
    <t xml:space="preserve">Ремонт туалетов и санитарных помещений школы с заменой сантехнического оборудования (1-4 этаж) в здании МБОУ "СШ №1 имени А.В. Войналовича", по адресу: г. Нижневартовск, ул. Школьная, д.26</t>
  </si>
  <si>
    <r>
      <rPr>
        <b/>
        <sz val="11"/>
        <color indexed="64"/>
        <rFont val="Times New Roman"/>
      </rPr>
      <t xml:space="preserve">Инициативный проект реализован в полном объеме. </t>
    </r>
    <r>
      <rPr>
        <sz val="11"/>
        <color indexed="64"/>
        <rFont val="Times New Roman"/>
      </rPr>
      <t xml:space="preserve">Контракт заключен 19.07.2021. Сроком выполнения работ по контракту – 07.09.2021. Работы оплачены 15.09.2021.</t>
    </r>
    <r>
      <rPr>
        <b/>
        <sz val="11"/>
        <color indexed="64"/>
        <rFont val="Times New Roman"/>
      </rPr>
      <t xml:space="preserve"> </t>
    </r>
    <r>
      <rPr>
        <sz val="11"/>
        <color indexed="64"/>
        <rFont val="Times New Roman"/>
      </rPr>
      <t xml:space="preserve">В рамках проекта были отремонтированы санузлы для школьников с 1 по 4 этаж, проведена замена сантехнического оборудования, отремонтированы сантехнические помещения школы. </t>
    </r>
  </si>
  <si>
    <t xml:space="preserve">Аллея павших героев (СШ №2)</t>
  </si>
  <si>
    <t xml:space="preserve">Трудовое участие (посадка саженцев)</t>
  </si>
  <si>
    <r>
      <rPr>
        <sz val="11"/>
        <rFont val="Times New Roman"/>
      </rPr>
      <t xml:space="preserve">В рамках заключенных контрактов выполнены работы: 
- по поставке малой архитектурной формы «Подставка»;
</t>
    </r>
    <r>
      <rPr>
        <sz val="11"/>
        <color indexed="64"/>
        <rFont val="Times New Roman"/>
      </rPr>
      <t xml:space="preserve">- по поставке малой архитектурной формы «Книга»;
- по приобретению саженцев.
Договоры на художественную роспись и монтаж МАФ в стадии заключения, ориентировочная дата заключения договора 30.10.2021, ориентировочная дата окончания работ 30.11.2021.</t>
    </r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</si>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</sst>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name val="Calibri"/>
      <color indexed="64"/>
      <sz val="11.000000"/>
    </font>
    <font>
      <name val="Times New Roman"/>
      <color indexed="64"/>
      <sz val="11.000000"/>
    </font>
    <font>
      <name val="Times New Roman"/>
      <color indexed="64"/>
      <sz val="12.000000"/>
    </font>
    <font>
      <name val="Times New Roman"/>
      <color indexed="64"/>
      <sz val="10.000000"/>
    </font>
    <font>
      <name val="Times New Roman"/>
      <sz val="10.000000"/>
    </font>
    <font>
      <name val="Calibri"/>
      <b/>
      <color indexed="64"/>
      <sz val="14.000000"/>
    </font>
    <font>
      <name val="Times New Roman"/>
      <b/>
      <color indexed="64"/>
      <sz val="12.000000"/>
    </font>
    <font>
      <name val="Times New Roman"/>
      <sz val="11.000000"/>
    </font>
    <font>
      <name val="Times New Roman"/>
      <b/>
      <color indexed="64"/>
      <sz val="11.000000"/>
    </font>
  </fonts>
  <fills count="7">
    <fill>
      <patternFill patternType="none"/>
    </fill>
    <fill>
      <patternFill patternType="gray125"/>
    </fill>
    <fill>
      <patternFill patternType="solid">
        <fgColor rgb="FFDEEBF7"/>
        <bgColor indexed="27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indexed="5"/>
        <bgColor indexed="5"/>
      </patternFill>
    </fill>
    <fill>
      <patternFill patternType="solid">
        <fgColor theme="9" tint="0.39997558519241921"/>
        <bgColor theme="9" tint="0.3999755851924192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fontId="0" fillId="0" borderId="0" numFmtId="0" applyNumberFormat="1" applyFont="1" applyFill="1" applyBorder="1"/>
  </cellStyleXfs>
  <cellXfs count="56">
    <xf fontId="0" fillId="0" borderId="0" numFmtId="0" xfId="0"/>
    <xf fontId="1" fillId="0" borderId="0" numFmtId="0" xfId="0" applyFont="1"/>
    <xf fontId="1" fillId="0" borderId="1" numFmtId="0" xfId="0" applyFont="1" applyBorder="1" applyAlignment="1">
      <alignment horizontal="center" vertical="center" wrapText="1"/>
    </xf>
    <xf fontId="1" fillId="2" borderId="1" numFmtId="0" xfId="0" applyFont="1" applyFill="1" applyBorder="1" applyAlignment="1">
      <alignment wrapText="1"/>
    </xf>
    <xf fontId="1" fillId="2" borderId="1" numFmtId="2" xfId="0" applyNumberFormat="1" applyFont="1" applyFill="1" applyBorder="1" applyAlignment="1">
      <alignment horizontal="right"/>
    </xf>
    <xf fontId="1" fillId="2" borderId="1" numFmtId="0" xfId="0" applyFont="1" applyFill="1" applyBorder="1" applyAlignment="1">
      <alignment horizontal="left" wrapText="1"/>
    </xf>
    <xf fontId="2" fillId="2" borderId="1" numFmtId="2" xfId="0" applyNumberFormat="1" applyFont="1" applyFill="1" applyBorder="1" applyAlignment="1">
      <alignment horizontal="right" wrapText="1"/>
    </xf>
    <xf fontId="1" fillId="2" borderId="1" numFmtId="0" xfId="0" applyFont="1" applyFill="1" applyBorder="1" applyAlignment="1">
      <alignment horizontal="right" wrapText="1"/>
    </xf>
    <xf fontId="1" fillId="0" borderId="1" numFmtId="0" xfId="0" applyFont="1" applyBorder="1" applyAlignment="1">
      <alignment wrapText="1"/>
    </xf>
    <xf fontId="1" fillId="0" borderId="0" numFmtId="0" xfId="0" applyFont="1" applyAlignment="1">
      <alignment wrapText="1"/>
    </xf>
    <xf fontId="0" fillId="0" borderId="0" numFmtId="0" xfId="0" applyAlignment="1">
      <alignment vertical="center" wrapText="1"/>
    </xf>
    <xf fontId="1" fillId="2" borderId="1" numFmtId="2" xfId="0" applyNumberFormat="1" applyFont="1" applyFill="1" applyBorder="1" applyAlignment="1">
      <alignment horizontal="right" wrapText="1"/>
    </xf>
    <xf fontId="0" fillId="0" borderId="0" numFmtId="0" xfId="0" applyAlignment="1">
      <alignment vertical="center"/>
    </xf>
    <xf fontId="1" fillId="0" borderId="1" numFmtId="2" xfId="0" applyNumberFormat="1" applyFont="1" applyBorder="1" applyAlignment="1">
      <alignment horizontal="right"/>
    </xf>
    <xf fontId="1" fillId="0" borderId="1" numFmtId="0" xfId="0" applyFont="1" applyBorder="1" applyAlignment="1">
      <alignment horizontal="left" wrapText="1"/>
    </xf>
    <xf fontId="3" fillId="0" borderId="1" numFmtId="0" xfId="0" applyFont="1" applyBorder="1" applyAlignment="1">
      <alignment horizontal="left" vertical="center" wrapText="1"/>
    </xf>
    <xf fontId="2" fillId="0" borderId="1" numFmtId="2" xfId="0" applyNumberFormat="1" applyFont="1" applyBorder="1" applyAlignment="1">
      <alignment horizontal="right" wrapText="1"/>
    </xf>
    <xf fontId="2" fillId="0" borderId="1" numFmtId="0" xfId="0" applyFont="1" applyBorder="1" applyAlignment="1">
      <alignment horizontal="right" wrapText="1"/>
    </xf>
    <xf fontId="1" fillId="0" borderId="1" numFmtId="0" xfId="0" applyFont="1" applyBorder="1" applyAlignment="1">
      <alignment horizontal="center" wrapText="1"/>
    </xf>
    <xf fontId="1" fillId="0" borderId="1" numFmtId="0" xfId="0" applyFont="1" applyBorder="1" applyAlignment="1">
      <alignment horizontal="left"/>
    </xf>
    <xf fontId="3" fillId="0" borderId="1" numFmtId="14" xfId="0" applyNumberFormat="1" applyFont="1" applyBorder="1" applyAlignment="1">
      <alignment horizontal="center" vertical="center" wrapText="1"/>
    </xf>
    <xf fontId="3" fillId="0" borderId="2" numFmtId="14" xfId="0" applyNumberFormat="1" applyFont="1" applyBorder="1" applyAlignment="1">
      <alignment horizontal="center" vertical="center" wrapText="1"/>
    </xf>
    <xf fontId="4" fillId="0" borderId="1" numFmtId="14" xfId="0" applyNumberFormat="1" applyFont="1" applyBorder="1" applyAlignment="1">
      <alignment vertical="center" wrapText="1"/>
    </xf>
    <xf fontId="1" fillId="2" borderId="1" numFmtId="14" xfId="0" applyNumberFormat="1" applyFont="1" applyFill="1" applyBorder="1" applyAlignment="1">
      <alignment horizontal="left" vertical="center" wrapText="1"/>
    </xf>
    <xf fontId="1" fillId="3" borderId="1" numFmtId="0" xfId="0" applyFont="1" applyFill="1" applyBorder="1" applyAlignment="1">
      <alignment wrapText="1"/>
    </xf>
    <xf fontId="1" fillId="3" borderId="1" numFmtId="2" xfId="0" applyNumberFormat="1" applyFont="1" applyFill="1" applyBorder="1" applyAlignment="1">
      <alignment horizontal="right"/>
    </xf>
    <xf fontId="1" fillId="3" borderId="1" numFmtId="0" xfId="0" applyFont="1" applyFill="1" applyBorder="1" applyAlignment="1">
      <alignment horizontal="left" vertical="center" wrapText="1"/>
    </xf>
    <xf fontId="2" fillId="3" borderId="1" numFmtId="2" xfId="0" applyNumberFormat="1" applyFont="1" applyFill="1" applyBorder="1" applyAlignment="1">
      <alignment horizontal="right" wrapText="1"/>
    </xf>
    <xf fontId="3" fillId="3" borderId="1" numFmtId="14" xfId="0" applyNumberFormat="1" applyFont="1" applyFill="1" applyBorder="1" applyAlignment="1">
      <alignment horizontal="left" vertical="center" wrapText="1"/>
    </xf>
    <xf fontId="2" fillId="3" borderId="1" numFmtId="2" xfId="0" applyNumberFormat="1" applyFont="1" applyFill="1" applyBorder="1" applyAlignment="1">
      <alignment horizontal="center" vertical="center" wrapText="1"/>
    </xf>
    <xf fontId="4" fillId="3" borderId="1" numFmtId="14" xfId="0" applyNumberFormat="1" applyFont="1" applyFill="1" applyBorder="1" applyAlignment="1">
      <alignment horizontal="left" vertical="center" wrapText="1"/>
    </xf>
    <xf fontId="1" fillId="0" borderId="1" numFmtId="2" xfId="0" applyNumberFormat="1" applyFont="1" applyBorder="1"/>
    <xf fontId="1" fillId="0" borderId="1" numFmtId="0" xfId="0" applyFont="1" applyBorder="1"/>
    <xf fontId="1" fillId="0" borderId="1" numFmtId="0" xfId="0" applyFont="1" applyBorder="1" applyAlignment="1">
      <alignment horizontal="right"/>
    </xf>
    <xf fontId="1" fillId="0" borderId="0" numFmtId="2" xfId="0" applyNumberFormat="1" applyFont="1"/>
    <xf fontId="1" fillId="4" borderId="0" numFmtId="2" xfId="0" applyNumberFormat="1" applyFont="1" applyFill="1"/>
    <xf fontId="1" fillId="5" borderId="0" numFmtId="2" xfId="0" applyNumberFormat="1" applyFont="1" applyFill="1"/>
    <xf fontId="1" fillId="6" borderId="0" numFmtId="2" xfId="0" applyNumberFormat="1" applyFont="1" applyFill="1"/>
    <xf fontId="5" fillId="0" borderId="0" numFmtId="0" xfId="0" applyFont="1" applyAlignment="1">
      <alignment horizontal="center"/>
    </xf>
    <xf fontId="0" fillId="0" borderId="0" numFmtId="0" xfId="0" applyAlignment="1">
      <alignment horizontal="center"/>
    </xf>
    <xf fontId="0" fillId="0" borderId="0" numFmtId="0" xfId="0" applyAlignment="1">
      <alignment horizontal="right"/>
    </xf>
    <xf fontId="6" fillId="0" borderId="3" numFmtId="0" xfId="0" applyFont="1" applyBorder="1" applyAlignment="1">
      <alignment horizontal="center" vertical="center" wrapText="1"/>
    </xf>
    <xf fontId="0" fillId="0" borderId="3" numFmtId="0" xfId="0" applyBorder="1" applyAlignment="1">
      <alignment horizontal="center" vertical="top" wrapText="1"/>
    </xf>
    <xf fontId="1" fillId="0" borderId="3" numFmtId="0" xfId="0" applyFont="1" applyBorder="1" applyAlignment="1">
      <alignment vertical="top" wrapText="1"/>
    </xf>
    <xf fontId="1" fillId="0" borderId="3" numFmtId="2" xfId="0" applyNumberFormat="1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7" fillId="0" borderId="3" numFmtId="0" xfId="0" applyFont="1" applyBorder="1" applyAlignment="1">
      <alignment vertical="top" wrapText="1"/>
    </xf>
    <xf fontId="0" fillId="0" borderId="3" numFmtId="0" xfId="0" applyBorder="1" applyAlignment="1">
      <alignment horizontal="center" vertical="top"/>
    </xf>
    <xf fontId="8" fillId="0" borderId="3" numFmtId="0" xfId="0" applyFont="1" applyBorder="1" applyAlignment="1">
      <alignment vertical="top" wrapText="1"/>
    </xf>
    <xf fontId="8" fillId="0" borderId="3" numFmtId="0" xfId="0" applyFont="1" applyBorder="1" applyAlignment="1">
      <alignment horizontal="left" vertical="top" wrapText="1"/>
    </xf>
    <xf fontId="0" fillId="0" borderId="3" numFmtId="0" xfId="0" applyBorder="1" applyAlignment="1">
      <alignment vertical="top"/>
    </xf>
    <xf fontId="1" fillId="0" borderId="3" numFmtId="0" xfId="0" applyFont="1" applyBorder="1" applyAlignment="1">
      <alignment vertical="top"/>
    </xf>
    <xf fontId="1" fillId="0" borderId="3" numFmtId="0" xfId="0" applyFont="1" applyBorder="1" applyAlignment="1">
      <alignment horizontal="center" vertical="center"/>
    </xf>
    <xf fontId="0" fillId="0" borderId="0" numFmtId="0" xfId="0" applyAlignment="1">
      <alignment vertical="top"/>
    </xf>
    <xf fontId="1" fillId="0" borderId="0" numFmtId="0" xfId="0" applyFont="1" applyAlignment="1">
      <alignment vertical="top"/>
    </xf>
    <xf fontId="0" fillId="0" borderId="0" numFmt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M3" activeCellId="0" sqref="M3"/>
    </sheetView>
  </sheetViews>
  <sheetFormatPr defaultColWidth="9.140625" defaultRowHeight="14.25"/>
  <cols>
    <col customWidth="1" min="1" max="1" style="1" width="47.42578125"/>
    <col customWidth="1" min="2" max="2" style="1" width="21.421875"/>
    <col customWidth="1" min="3" max="3" style="1" width="12.85546875"/>
    <col customWidth="1" min="4" max="4" style="1" width="32.5703125"/>
    <col customWidth="1" min="5" max="5" style="1" width="16.28515625"/>
    <col customWidth="1" min="6" max="6" style="1" width="23.28515625"/>
    <col customWidth="1" min="7" max="10" style="1" width="16.28515625"/>
    <col customWidth="1" min="11" max="11" style="1" width="19.5703125"/>
    <col customWidth="1" min="12" max="12" style="1" width="25.28515625"/>
    <col customWidth="1" min="13" max="13" style="1" width="13.140625"/>
    <col min="14" max="1024" style="1" width="9.140625"/>
  </cols>
  <sheetData>
    <row r="1">
      <c r="A1" s="1" t="s">
        <v>0</v>
      </c>
    </row>
    <row r="2" ht="85.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191.25" customHeight="1">
      <c r="A3" s="3" t="s">
        <v>13</v>
      </c>
      <c r="B3" s="4">
        <v>5472133</v>
      </c>
      <c r="C3" s="4"/>
      <c r="D3" s="5" t="s">
        <v>14</v>
      </c>
      <c r="E3" s="5" t="s">
        <v>15</v>
      </c>
      <c r="F3" s="5" t="s">
        <v>16</v>
      </c>
      <c r="G3" s="5" t="s">
        <v>17</v>
      </c>
      <c r="H3" s="6">
        <v>5065001.0199999996</v>
      </c>
      <c r="I3" s="6">
        <v>5065001.0199999996</v>
      </c>
      <c r="J3" s="6">
        <f>B3-I3</f>
        <v>407131.98000000045</v>
      </c>
      <c r="K3" s="7" t="s">
        <v>18</v>
      </c>
      <c r="L3" s="8" t="s">
        <v>19</v>
      </c>
      <c r="M3" s="9" t="s">
        <v>20</v>
      </c>
      <c r="N3" s="10" t="s">
        <v>21</v>
      </c>
    </row>
    <row r="4" s="9" customFormat="1" ht="71.25">
      <c r="A4" s="3" t="s">
        <v>22</v>
      </c>
      <c r="B4" s="11">
        <v>305054.32000000001</v>
      </c>
      <c r="C4" s="11">
        <v>36505.43</v>
      </c>
      <c r="D4" s="5" t="s">
        <v>23</v>
      </c>
      <c r="E4" s="5" t="s">
        <v>24</v>
      </c>
      <c r="F4" s="5" t="s">
        <v>25</v>
      </c>
      <c r="G4" s="5" t="s">
        <v>26</v>
      </c>
      <c r="H4" s="6">
        <v>300000</v>
      </c>
      <c r="I4" s="6"/>
      <c r="J4" s="6">
        <f t="shared" ref="J4:J5" si="0">B4-H4</f>
        <v>5054.320000000007</v>
      </c>
      <c r="K4" s="7" t="s">
        <v>27</v>
      </c>
      <c r="L4" s="8"/>
      <c r="N4" s="12"/>
    </row>
    <row r="5" ht="103.5" customHeight="1">
      <c r="A5" s="8" t="s">
        <v>28</v>
      </c>
      <c r="B5" s="13">
        <v>5331000</v>
      </c>
      <c r="C5" s="13"/>
      <c r="D5" s="14" t="s">
        <v>29</v>
      </c>
      <c r="E5" s="15" t="s">
        <v>30</v>
      </c>
      <c r="F5" s="15" t="s">
        <v>31</v>
      </c>
      <c r="G5" s="15" t="s">
        <v>32</v>
      </c>
      <c r="H5" s="16">
        <v>5331000</v>
      </c>
      <c r="I5" s="16">
        <v>0</v>
      </c>
      <c r="J5" s="17">
        <f t="shared" si="0"/>
        <v>0</v>
      </c>
      <c r="K5" s="2" t="s">
        <v>33</v>
      </c>
      <c r="L5" s="18" t="s">
        <v>34</v>
      </c>
      <c r="M5" s="9" t="s">
        <v>35</v>
      </c>
    </row>
    <row r="6" ht="82.5" customHeight="1">
      <c r="A6" s="18" t="s">
        <v>36</v>
      </c>
      <c r="B6" s="13">
        <v>2291352</v>
      </c>
      <c r="C6" s="13"/>
      <c r="D6" s="14" t="s">
        <v>37</v>
      </c>
      <c r="E6" s="14" t="s">
        <v>38</v>
      </c>
      <c r="F6" s="14" t="s">
        <v>39</v>
      </c>
      <c r="G6" s="19" t="s">
        <v>40</v>
      </c>
      <c r="H6" s="16">
        <v>599000</v>
      </c>
      <c r="I6" s="16">
        <v>599000</v>
      </c>
      <c r="J6" s="16">
        <f>B6-I6-I10</f>
        <v>1692352</v>
      </c>
      <c r="K6" s="20" t="s">
        <v>41</v>
      </c>
      <c r="L6" s="18"/>
    </row>
    <row r="7" ht="70.5" customHeight="1">
      <c r="A7" s="18"/>
      <c r="B7" s="13"/>
      <c r="C7" s="13"/>
      <c r="D7" s="14" t="s">
        <v>42</v>
      </c>
      <c r="E7" s="14" t="s">
        <v>38</v>
      </c>
      <c r="F7" s="14" t="s">
        <v>43</v>
      </c>
      <c r="G7" s="19" t="s">
        <v>40</v>
      </c>
      <c r="H7" s="16">
        <v>599000</v>
      </c>
      <c r="I7" s="16">
        <v>599000</v>
      </c>
      <c r="J7" s="16"/>
      <c r="K7" s="20" t="s">
        <v>44</v>
      </c>
      <c r="L7" s="18"/>
    </row>
    <row r="8" ht="55.5" customHeight="1">
      <c r="A8" s="18"/>
      <c r="B8" s="13"/>
      <c r="C8" s="13"/>
      <c r="D8" s="14" t="s">
        <v>45</v>
      </c>
      <c r="E8" s="14" t="s">
        <v>38</v>
      </c>
      <c r="F8" s="14"/>
      <c r="G8" s="19" t="s">
        <v>40</v>
      </c>
      <c r="H8" s="16">
        <v>600000</v>
      </c>
      <c r="I8" s="16"/>
      <c r="J8" s="16"/>
      <c r="K8" s="21" t="s">
        <v>46</v>
      </c>
      <c r="L8" s="18"/>
    </row>
    <row r="9" ht="51" customHeight="1">
      <c r="A9" s="18"/>
      <c r="B9" s="13"/>
      <c r="C9" s="13"/>
      <c r="D9" s="14" t="s">
        <v>47</v>
      </c>
      <c r="E9" s="14" t="s">
        <v>38</v>
      </c>
      <c r="F9" s="14"/>
      <c r="G9" s="19" t="s">
        <v>40</v>
      </c>
      <c r="H9" s="16">
        <v>202000</v>
      </c>
      <c r="J9" s="16"/>
      <c r="K9" s="21"/>
      <c r="L9" s="18"/>
    </row>
    <row r="10" ht="56.25" customHeight="1">
      <c r="A10" s="18"/>
      <c r="B10" s="13"/>
      <c r="C10" s="13"/>
      <c r="D10" s="14" t="s">
        <v>48</v>
      </c>
      <c r="E10" s="14" t="s">
        <v>38</v>
      </c>
      <c r="F10" s="14" t="s">
        <v>49</v>
      </c>
      <c r="G10" s="19" t="s">
        <v>50</v>
      </c>
      <c r="H10" s="16">
        <v>291352</v>
      </c>
      <c r="I10" s="16"/>
      <c r="J10" s="16"/>
      <c r="K10" s="22" t="s">
        <v>51</v>
      </c>
      <c r="L10" s="18"/>
      <c r="M10" s="1">
        <f>H10+H9+H8+H7+H6</f>
        <v>2291352</v>
      </c>
    </row>
    <row r="11" ht="162" customHeight="1">
      <c r="A11" s="3" t="s">
        <v>52</v>
      </c>
      <c r="B11" s="4">
        <v>2773050</v>
      </c>
      <c r="C11" s="4">
        <v>221844</v>
      </c>
      <c r="D11" s="5" t="s">
        <v>53</v>
      </c>
      <c r="E11" s="5" t="s">
        <v>38</v>
      </c>
      <c r="F11" s="5" t="s">
        <v>54</v>
      </c>
      <c r="G11" s="5" t="s">
        <v>55</v>
      </c>
      <c r="H11" s="6">
        <v>2773050</v>
      </c>
      <c r="I11" s="6">
        <v>2773050</v>
      </c>
      <c r="J11" s="6">
        <f>B11-H11</f>
        <v>0</v>
      </c>
      <c r="K11" s="23" t="s">
        <v>56</v>
      </c>
      <c r="L11" s="18"/>
    </row>
    <row r="12" ht="68.25" customHeight="1">
      <c r="A12" s="24" t="s">
        <v>57</v>
      </c>
      <c r="B12" s="25">
        <v>1805346</v>
      </c>
      <c r="C12" s="25">
        <v>90267.300000000003</v>
      </c>
      <c r="D12" s="26" t="s">
        <v>58</v>
      </c>
      <c r="E12" s="26" t="s">
        <v>38</v>
      </c>
      <c r="F12" s="26" t="s">
        <v>59</v>
      </c>
      <c r="G12" s="26" t="s">
        <v>60</v>
      </c>
      <c r="H12" s="27">
        <v>599000</v>
      </c>
      <c r="I12" s="27">
        <v>599000</v>
      </c>
      <c r="J12" s="27">
        <f>1805346-I12-I13-I14</f>
        <v>8346</v>
      </c>
      <c r="K12" s="28" t="s">
        <v>61</v>
      </c>
      <c r="L12" s="18"/>
    </row>
    <row r="13" ht="70.5" customHeight="1">
      <c r="A13" s="24"/>
      <c r="B13" s="25"/>
      <c r="C13" s="25"/>
      <c r="D13" s="26" t="s">
        <v>58</v>
      </c>
      <c r="E13" s="26" t="s">
        <v>38</v>
      </c>
      <c r="F13" s="26" t="s">
        <v>62</v>
      </c>
      <c r="G13" s="26" t="s">
        <v>60</v>
      </c>
      <c r="H13" s="27">
        <v>599000</v>
      </c>
      <c r="I13" s="27">
        <v>599000</v>
      </c>
      <c r="J13" s="27"/>
      <c r="K13" s="28" t="s">
        <v>63</v>
      </c>
      <c r="L13" s="18"/>
    </row>
    <row r="14" ht="76.5" customHeight="1">
      <c r="A14" s="24"/>
      <c r="B14" s="25"/>
      <c r="C14" s="25"/>
      <c r="D14" s="26" t="s">
        <v>58</v>
      </c>
      <c r="E14" s="26" t="s">
        <v>38</v>
      </c>
      <c r="F14" s="26" t="s">
        <v>64</v>
      </c>
      <c r="G14" s="26" t="s">
        <v>60</v>
      </c>
      <c r="H14" s="29">
        <v>599000</v>
      </c>
      <c r="I14" s="29">
        <v>599000</v>
      </c>
      <c r="J14" s="27"/>
      <c r="K14" s="30" t="s">
        <v>65</v>
      </c>
      <c r="L14" s="18"/>
      <c r="M14" s="1">
        <f>H12+H13+H14</f>
        <v>1797000</v>
      </c>
    </row>
    <row r="15" ht="243" customHeight="1">
      <c r="A15" s="8" t="s">
        <v>66</v>
      </c>
      <c r="B15" s="31">
        <v>9631074</v>
      </c>
      <c r="C15" s="31">
        <v>500000</v>
      </c>
      <c r="D15" s="8" t="s">
        <v>67</v>
      </c>
      <c r="E15" s="32"/>
      <c r="F15" s="32"/>
      <c r="G15" s="32"/>
      <c r="H15" s="33"/>
      <c r="I15" s="33"/>
      <c r="J15" s="33"/>
      <c r="K15" s="32"/>
      <c r="L15" s="8" t="s">
        <v>68</v>
      </c>
      <c r="M15" s="9" t="s">
        <v>69</v>
      </c>
    </row>
    <row r="16">
      <c r="J16" s="34"/>
    </row>
    <row r="17" ht="14.25">
      <c r="B17" s="34"/>
      <c r="C17" s="34"/>
    </row>
    <row r="18" ht="14.25">
      <c r="B18" s="34">
        <f>B15+B11+B5+B4+B3</f>
        <v>23512311.32</v>
      </c>
      <c r="C18" s="34">
        <f>1805346+2291352</f>
        <v>4096698</v>
      </c>
    </row>
    <row r="19" ht="14.25">
      <c r="B19" s="35">
        <f>B18+C18</f>
        <v>27609009.32</v>
      </c>
      <c r="D19" s="36">
        <f>C15+C11+C4+90267.3</f>
        <v>848616.7300000001</v>
      </c>
      <c r="E19" s="34">
        <f>C15+90267.3</f>
        <v>590267.30000000005</v>
      </c>
      <c r="F19" s="34">
        <f>C11+C4</f>
        <v>258349.42999999999</v>
      </c>
    </row>
    <row r="20" ht="14.25">
      <c r="D20" s="37">
        <f>B19-D19</f>
        <v>26760392.59</v>
      </c>
    </row>
  </sheetData>
  <mergeCells count="11">
    <mergeCell ref="L3:L4"/>
    <mergeCell ref="L5:L14"/>
    <mergeCell ref="A6:A10"/>
    <mergeCell ref="B6:B10"/>
    <mergeCell ref="C6:C10"/>
    <mergeCell ref="J6:J10"/>
    <mergeCell ref="K8:K9"/>
    <mergeCell ref="A12:A14"/>
    <mergeCell ref="B12:B14"/>
    <mergeCell ref="C12:C14"/>
    <mergeCell ref="J12:J14"/>
  </mergeCells>
  <printOptions headings="0" gridLines="0"/>
  <pageMargins left="0.23611111111111102" right="0.23611111111111102" top="0.74791666666666701" bottom="0.74791666666666701" header="0.51180555555555496" footer="0.51180555555555496"/>
  <pageSetup blackAndWhite="0" cellComments="none" copies="1" draft="0" errors="displayed" firstPageNumber="0" fitToHeight="1" fitToWidth="1" horizontalDpi="300" orientation="landscape" pageOrder="downThenOver" paperSize="9" scale="55" useFirstPageNumber="0" usePrinterDefaults="1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workbookViewId="0" zoomScale="100">
      <selection activeCell="I7" activeCellId="0" sqref="I7"/>
    </sheetView>
  </sheetViews>
  <sheetFormatPr defaultColWidth="11.5703125" defaultRowHeight="14.25"/>
  <cols>
    <col customWidth="1" min="1" max="1" width="4.5703125"/>
    <col customWidth="1" min="2" max="2" width="40.5703125"/>
    <col customWidth="1" min="3" max="3" width="13.85546875"/>
    <col customWidth="1" min="4" max="4" width="13.5703125"/>
    <col customWidth="1" min="5" max="5" width="14.28515625"/>
    <col customWidth="1" min="6" max="6" width="13"/>
    <col customWidth="1" min="7" max="7" width="12.42578125"/>
    <col customWidth="1" min="8" max="8" width="16.5703125"/>
    <col customWidth="1" min="9" max="9" width="32.140625"/>
  </cols>
  <sheetData>
    <row r="1" ht="18.75">
      <c r="A1" s="38" t="s">
        <v>70</v>
      </c>
      <c r="B1" s="38"/>
      <c r="C1" s="38"/>
      <c r="D1" s="38"/>
      <c r="E1" s="38"/>
      <c r="F1" s="38"/>
      <c r="G1" s="38"/>
      <c r="H1" s="38"/>
      <c r="I1" s="38"/>
    </row>
    <row r="2" ht="18.75">
      <c r="A2" s="38"/>
      <c r="B2" s="39"/>
      <c r="C2" s="39"/>
      <c r="D2" s="39"/>
    </row>
    <row r="3">
      <c r="A3" s="39"/>
      <c r="B3" s="39"/>
      <c r="C3" s="39"/>
      <c r="D3" s="39"/>
      <c r="I3" s="40" t="s">
        <v>71</v>
      </c>
    </row>
    <row r="4" ht="23.850000000000001" customHeight="1">
      <c r="A4" s="41" t="s">
        <v>72</v>
      </c>
      <c r="B4" s="41" t="s">
        <v>73</v>
      </c>
      <c r="C4" s="41" t="s">
        <v>74</v>
      </c>
      <c r="D4" s="41" t="s">
        <v>75</v>
      </c>
      <c r="E4" s="41"/>
      <c r="F4" s="41" t="s">
        <v>76</v>
      </c>
      <c r="G4" s="41" t="s">
        <v>77</v>
      </c>
      <c r="H4" s="41" t="s">
        <v>78</v>
      </c>
      <c r="I4" s="41" t="s">
        <v>79</v>
      </c>
    </row>
    <row r="5" ht="44.850000000000001" customHeight="1">
      <c r="A5" s="41"/>
      <c r="B5" s="41"/>
      <c r="C5" s="41"/>
      <c r="D5" s="41" t="s">
        <v>80</v>
      </c>
      <c r="E5" s="41" t="s">
        <v>81</v>
      </c>
      <c r="F5" s="41"/>
      <c r="G5" s="41"/>
      <c r="H5" s="41"/>
      <c r="I5" s="41"/>
    </row>
    <row r="6" ht="89.650000000000006" customHeight="1">
      <c r="A6" s="42">
        <v>1</v>
      </c>
      <c r="B6" s="43" t="s">
        <v>82</v>
      </c>
      <c r="C6" s="44">
        <v>9631074</v>
      </c>
      <c r="D6" s="44">
        <f t="shared" ref="D6:D7" si="1">C6-E6</f>
        <v>9131074</v>
      </c>
      <c r="E6" s="44">
        <v>500000</v>
      </c>
      <c r="F6" s="45" t="s">
        <v>83</v>
      </c>
      <c r="G6" s="45" t="s">
        <v>83</v>
      </c>
      <c r="H6" s="45" t="s">
        <v>84</v>
      </c>
      <c r="I6" s="46" t="s">
        <v>85</v>
      </c>
    </row>
    <row r="7" ht="160.34999999999999" customHeight="1">
      <c r="A7" s="42">
        <v>2</v>
      </c>
      <c r="B7" s="43" t="s">
        <v>86</v>
      </c>
      <c r="C7" s="44">
        <v>1805346</v>
      </c>
      <c r="D7" s="44">
        <f t="shared" si="1"/>
        <v>1715078.7</v>
      </c>
      <c r="E7" s="44">
        <v>90267.300000000003</v>
      </c>
      <c r="F7" s="44">
        <v>1797000</v>
      </c>
      <c r="G7" s="44">
        <f t="shared" ref="G7:G8" si="2">C7-F7</f>
        <v>8346</v>
      </c>
      <c r="H7" s="45" t="s">
        <v>87</v>
      </c>
      <c r="I7" s="43" t="s">
        <v>88</v>
      </c>
    </row>
    <row r="8" ht="161.09999999999999" customHeight="1">
      <c r="A8" s="47">
        <v>3</v>
      </c>
      <c r="B8" s="43" t="s">
        <v>89</v>
      </c>
      <c r="C8" s="44">
        <v>5472133</v>
      </c>
      <c r="D8" s="44">
        <v>5472133</v>
      </c>
      <c r="E8" s="44">
        <v>0</v>
      </c>
      <c r="F8" s="44">
        <v>5065001.0199999996</v>
      </c>
      <c r="G8" s="44">
        <f t="shared" si="2"/>
        <v>407131.98000000045</v>
      </c>
      <c r="H8" s="45" t="s">
        <v>90</v>
      </c>
      <c r="I8" s="48" t="s">
        <v>91</v>
      </c>
    </row>
    <row r="9" ht="56.649999999999999" customHeight="1">
      <c r="A9" s="47">
        <v>4</v>
      </c>
      <c r="B9" s="43" t="s">
        <v>92</v>
      </c>
      <c r="C9" s="44">
        <v>5331000</v>
      </c>
      <c r="D9" s="44">
        <v>5331000</v>
      </c>
      <c r="E9" s="44">
        <v>0</v>
      </c>
      <c r="F9" s="44">
        <v>5331000</v>
      </c>
      <c r="G9" s="44">
        <v>0</v>
      </c>
      <c r="H9" s="45" t="s">
        <v>90</v>
      </c>
      <c r="I9" s="43" t="s">
        <v>93</v>
      </c>
    </row>
    <row r="10" ht="99.75">
      <c r="A10" s="47">
        <v>5</v>
      </c>
      <c r="B10" s="43" t="s">
        <v>94</v>
      </c>
      <c r="C10" s="44">
        <v>305054.32000000001</v>
      </c>
      <c r="D10" s="44">
        <f t="shared" ref="D10:D11" si="3">C10-E10</f>
        <v>268548.89000000001</v>
      </c>
      <c r="E10" s="44">
        <v>36505.43</v>
      </c>
      <c r="F10" s="44">
        <v>300000</v>
      </c>
      <c r="G10" s="44">
        <f>C10-F10</f>
        <v>5054.320000000007</v>
      </c>
      <c r="H10" s="45" t="s">
        <v>90</v>
      </c>
      <c r="I10" s="49" t="s">
        <v>95</v>
      </c>
    </row>
    <row r="11" ht="171">
      <c r="A11" s="47">
        <v>6</v>
      </c>
      <c r="B11" s="43" t="s">
        <v>96</v>
      </c>
      <c r="C11" s="44">
        <v>2773050</v>
      </c>
      <c r="D11" s="44">
        <f t="shared" si="3"/>
        <v>2551206</v>
      </c>
      <c r="E11" s="44">
        <v>221844</v>
      </c>
      <c r="F11" s="44">
        <v>2773050</v>
      </c>
      <c r="G11" s="44">
        <v>0</v>
      </c>
      <c r="H11" s="45" t="s">
        <v>87</v>
      </c>
      <c r="I11" s="48" t="s">
        <v>97</v>
      </c>
    </row>
    <row r="12" ht="199.5">
      <c r="A12" s="47">
        <v>7</v>
      </c>
      <c r="B12" s="43" t="s">
        <v>98</v>
      </c>
      <c r="C12" s="44">
        <v>2291352</v>
      </c>
      <c r="D12" s="44">
        <v>2291352</v>
      </c>
      <c r="E12" s="44">
        <v>0</v>
      </c>
      <c r="F12" s="44">
        <v>2291352</v>
      </c>
      <c r="G12" s="44">
        <v>0</v>
      </c>
      <c r="H12" s="45" t="s">
        <v>99</v>
      </c>
      <c r="I12" s="46" t="s">
        <v>100</v>
      </c>
    </row>
    <row r="13">
      <c r="A13" s="50"/>
      <c r="B13" s="51" t="s">
        <v>101</v>
      </c>
      <c r="C13" s="52">
        <f>SUM(C6:C12)</f>
        <v>27609009.32</v>
      </c>
      <c r="D13" s="52">
        <f>SUM(D6:D12)</f>
        <v>26760392.59</v>
      </c>
      <c r="E13" s="52">
        <f>SUM(E6:E12)</f>
        <v>848616.7300000001</v>
      </c>
      <c r="F13" s="52">
        <f>SUM(F6:F12)</f>
        <v>17557403.02</v>
      </c>
      <c r="G13" s="52">
        <f>SUM(G6:G12)</f>
        <v>420532.30000000045</v>
      </c>
      <c r="H13" s="52"/>
      <c r="I13" s="51"/>
    </row>
    <row r="14">
      <c r="A14" s="53"/>
      <c r="B14" s="54"/>
      <c r="C14" s="54"/>
      <c r="D14" s="54"/>
      <c r="E14" s="54"/>
      <c r="F14" s="54"/>
      <c r="G14" s="54"/>
      <c r="H14" s="54"/>
      <c r="I14" s="54"/>
    </row>
    <row r="15">
      <c r="A15" s="53"/>
      <c r="B15" s="54"/>
      <c r="C15" s="54"/>
      <c r="D15" s="54"/>
      <c r="E15" s="54"/>
      <c r="F15" s="54"/>
      <c r="G15" s="54"/>
      <c r="H15" s="54"/>
      <c r="I15" s="54"/>
    </row>
    <row r="16">
      <c r="A16" s="53"/>
      <c r="B16" s="54"/>
      <c r="C16" s="54"/>
      <c r="D16" s="54"/>
      <c r="E16" s="54"/>
      <c r="F16" s="54"/>
      <c r="G16" s="54"/>
      <c r="H16" s="54"/>
      <c r="I16" s="54"/>
    </row>
    <row r="17">
      <c r="A17" s="53"/>
      <c r="B17" s="54"/>
      <c r="C17" s="54"/>
      <c r="D17" s="54"/>
      <c r="E17" s="54"/>
      <c r="F17" s="54"/>
      <c r="G17" s="54"/>
      <c r="H17" s="54"/>
      <c r="I17" s="54"/>
    </row>
    <row r="18">
      <c r="A18" s="53"/>
      <c r="B18" s="54"/>
      <c r="C18" s="54"/>
      <c r="D18" s="54"/>
      <c r="E18" s="54"/>
      <c r="F18" s="54"/>
      <c r="G18" s="54"/>
      <c r="H18" s="54"/>
      <c r="I18" s="54"/>
    </row>
    <row r="19">
      <c r="A19" s="53"/>
      <c r="B19" s="54"/>
      <c r="C19" s="54"/>
      <c r="D19" s="54"/>
      <c r="E19" s="54"/>
      <c r="F19" s="54"/>
      <c r="G19" s="54"/>
      <c r="H19" s="54"/>
      <c r="I19" s="54"/>
    </row>
    <row r="20">
      <c r="A20" s="53"/>
      <c r="B20" s="54"/>
      <c r="C20" s="54"/>
      <c r="D20" s="54"/>
      <c r="E20" s="54"/>
      <c r="F20" s="54"/>
      <c r="G20" s="54"/>
      <c r="H20" s="54"/>
      <c r="I20" s="54"/>
    </row>
    <row r="21">
      <c r="A21" s="53"/>
      <c r="B21" s="54"/>
      <c r="C21" s="54"/>
      <c r="D21" s="54"/>
      <c r="E21" s="54"/>
      <c r="F21" s="54"/>
      <c r="G21" s="54"/>
      <c r="H21" s="54"/>
      <c r="I21" s="54"/>
    </row>
    <row r="22">
      <c r="A22" s="53"/>
      <c r="B22" s="54"/>
      <c r="C22" s="54"/>
      <c r="D22" s="54"/>
      <c r="E22" s="54"/>
      <c r="F22" s="54"/>
      <c r="G22" s="54"/>
      <c r="H22" s="54"/>
      <c r="I22" s="54"/>
    </row>
    <row r="23">
      <c r="A23" s="53"/>
      <c r="B23" s="54"/>
      <c r="C23" s="54"/>
      <c r="D23" s="54"/>
      <c r="E23" s="54"/>
      <c r="F23" s="54"/>
      <c r="G23" s="54"/>
      <c r="H23" s="54"/>
      <c r="I23" s="54"/>
    </row>
    <row r="24">
      <c r="A24" s="53"/>
      <c r="B24" s="54"/>
      <c r="C24" s="54"/>
      <c r="D24" s="54"/>
      <c r="E24" s="54"/>
      <c r="F24" s="54"/>
      <c r="G24" s="54"/>
      <c r="H24" s="54"/>
      <c r="I24" s="54"/>
    </row>
    <row r="25">
      <c r="A25" s="53"/>
      <c r="B25" s="54"/>
      <c r="C25" s="54"/>
      <c r="D25" s="54"/>
      <c r="E25" s="54"/>
      <c r="F25" s="54"/>
      <c r="G25" s="54"/>
      <c r="H25" s="54"/>
      <c r="I25" s="54"/>
    </row>
    <row r="26">
      <c r="A26" s="53"/>
      <c r="B26" s="54"/>
      <c r="C26" s="54"/>
      <c r="D26" s="54"/>
      <c r="E26" s="54"/>
      <c r="F26" s="54"/>
      <c r="G26" s="54"/>
      <c r="H26" s="54"/>
      <c r="I26" s="54"/>
    </row>
    <row r="27">
      <c r="A27" s="53"/>
      <c r="B27" s="54"/>
      <c r="C27" s="54"/>
      <c r="D27" s="54"/>
      <c r="E27" s="54"/>
      <c r="F27" s="54"/>
      <c r="G27" s="54"/>
      <c r="H27" s="54"/>
      <c r="I27" s="54"/>
    </row>
    <row r="28">
      <c r="A28" s="53"/>
      <c r="B28" s="54"/>
      <c r="C28" s="54"/>
      <c r="D28" s="54"/>
      <c r="E28" s="54"/>
      <c r="F28" s="54"/>
      <c r="G28" s="54"/>
      <c r="H28" s="54"/>
      <c r="I28" s="54"/>
    </row>
    <row r="29">
      <c r="A29" s="53"/>
      <c r="B29" s="54"/>
      <c r="C29" s="54"/>
      <c r="D29" s="54"/>
      <c r="E29" s="54"/>
      <c r="F29" s="54"/>
      <c r="G29" s="54"/>
      <c r="H29" s="54"/>
      <c r="I29" s="54"/>
    </row>
    <row r="30">
      <c r="A30" s="55"/>
      <c r="B30" s="1"/>
      <c r="C30" s="1"/>
      <c r="D30" s="1"/>
      <c r="E30" s="1"/>
      <c r="F30" s="1"/>
      <c r="G30" s="1"/>
      <c r="H30" s="1"/>
      <c r="I30" s="1"/>
    </row>
    <row r="31">
      <c r="A31" s="55"/>
      <c r="B31" s="1"/>
      <c r="C31" s="1"/>
      <c r="D31" s="1"/>
      <c r="E31" s="1"/>
      <c r="F31" s="1"/>
      <c r="G31" s="1"/>
      <c r="H31" s="1"/>
      <c r="I31" s="1"/>
    </row>
    <row r="32">
      <c r="A32" s="55"/>
      <c r="B32" s="1"/>
      <c r="C32" s="1"/>
      <c r="D32" s="1"/>
      <c r="E32" s="1"/>
      <c r="F32" s="1"/>
      <c r="G32" s="1"/>
      <c r="H32" s="1"/>
      <c r="I32" s="1"/>
    </row>
    <row r="33">
      <c r="A33" s="55"/>
      <c r="B33" s="1"/>
      <c r="C33" s="1"/>
      <c r="D33" s="1"/>
      <c r="E33" s="1"/>
      <c r="F33" s="1"/>
      <c r="G33" s="1"/>
      <c r="H33" s="1"/>
      <c r="I33" s="1"/>
    </row>
    <row r="34">
      <c r="A34" s="55"/>
      <c r="B34" s="1"/>
      <c r="C34" s="1"/>
      <c r="D34" s="1"/>
      <c r="E34" s="1"/>
      <c r="F34" s="1"/>
      <c r="G34" s="1"/>
      <c r="H34" s="1"/>
      <c r="I34" s="1"/>
    </row>
    <row r="35">
      <c r="A35" s="55"/>
      <c r="B35" s="1"/>
      <c r="C35" s="1"/>
      <c r="D35" s="1"/>
      <c r="E35" s="1"/>
      <c r="F35" s="1"/>
      <c r="G35" s="1"/>
      <c r="H35" s="1"/>
      <c r="I35" s="1"/>
    </row>
    <row r="36">
      <c r="A36" s="55"/>
      <c r="B36" s="1"/>
      <c r="C36" s="1"/>
      <c r="D36" s="1"/>
      <c r="E36" s="1"/>
      <c r="F36" s="1"/>
      <c r="G36" s="1"/>
      <c r="H36" s="1"/>
      <c r="I36" s="1"/>
    </row>
    <row r="37">
      <c r="A37" s="55"/>
      <c r="B37" s="1"/>
      <c r="C37" s="1"/>
      <c r="D37" s="1"/>
      <c r="E37" s="1"/>
      <c r="F37" s="1"/>
      <c r="G37" s="1"/>
      <c r="H37" s="1"/>
      <c r="I37" s="1"/>
    </row>
    <row r="38">
      <c r="A38" s="55"/>
      <c r="B38" s="1"/>
      <c r="C38" s="1"/>
      <c r="D38" s="1"/>
      <c r="E38" s="1"/>
      <c r="F38" s="1"/>
      <c r="G38" s="1"/>
      <c r="H38" s="1"/>
      <c r="I38" s="1"/>
    </row>
    <row r="39">
      <c r="A39" s="55"/>
      <c r="B39" s="1"/>
      <c r="C39" s="1"/>
      <c r="D39" s="1"/>
      <c r="E39" s="1"/>
      <c r="F39" s="1"/>
      <c r="G39" s="1"/>
      <c r="H39" s="1"/>
      <c r="I39" s="1"/>
    </row>
    <row r="40">
      <c r="A40" s="55"/>
      <c r="B40" s="1"/>
      <c r="C40" s="1"/>
      <c r="D40" s="1"/>
      <c r="E40" s="1"/>
      <c r="F40" s="1"/>
      <c r="G40" s="1"/>
      <c r="H40" s="1"/>
      <c r="I40" s="1"/>
    </row>
    <row r="41">
      <c r="A41" s="55"/>
      <c r="B41" s="1"/>
      <c r="C41" s="1"/>
      <c r="D41" s="1"/>
      <c r="E41" s="1"/>
      <c r="F41" s="1"/>
      <c r="G41" s="1"/>
      <c r="H41" s="1"/>
      <c r="I41" s="1"/>
    </row>
    <row r="42">
      <c r="A42" s="55"/>
      <c r="B42" s="1"/>
      <c r="C42" s="1"/>
      <c r="D42" s="1"/>
      <c r="E42" s="1"/>
      <c r="F42" s="1"/>
      <c r="G42" s="1"/>
      <c r="H42" s="1"/>
      <c r="I42" s="1"/>
    </row>
    <row r="43">
      <c r="A43" s="55"/>
      <c r="B43" s="1"/>
      <c r="C43" s="1"/>
      <c r="D43" s="1"/>
      <c r="E43" s="1"/>
      <c r="F43" s="1"/>
      <c r="G43" s="1"/>
      <c r="H43" s="1"/>
      <c r="I43" s="1"/>
    </row>
    <row r="44">
      <c r="A44" s="55"/>
      <c r="B44" s="1"/>
      <c r="C44" s="1"/>
      <c r="D44" s="1"/>
      <c r="E44" s="1"/>
      <c r="F44" s="1"/>
      <c r="G44" s="1"/>
      <c r="H44" s="1"/>
      <c r="I44" s="1"/>
    </row>
    <row r="45">
      <c r="A45" s="55"/>
      <c r="B45" s="1"/>
      <c r="C45" s="1"/>
      <c r="D45" s="1"/>
      <c r="E45" s="1"/>
      <c r="F45" s="1"/>
      <c r="G45" s="1"/>
      <c r="H45" s="1"/>
      <c r="I45" s="1"/>
    </row>
    <row r="46">
      <c r="A46" s="55"/>
      <c r="B46" s="1"/>
      <c r="C46" s="1"/>
      <c r="D46" s="1"/>
      <c r="E46" s="1"/>
      <c r="F46" s="1"/>
      <c r="G46" s="1"/>
      <c r="H46" s="1"/>
      <c r="I46" s="1"/>
    </row>
    <row r="47">
      <c r="A47" s="55"/>
      <c r="B47" s="1"/>
      <c r="C47" s="1"/>
      <c r="D47" s="1"/>
      <c r="E47" s="1"/>
      <c r="F47" s="1"/>
      <c r="G47" s="1"/>
      <c r="H47" s="1"/>
      <c r="I47" s="1"/>
    </row>
    <row r="48">
      <c r="A48" s="55"/>
      <c r="B48" s="1"/>
      <c r="C48" s="1"/>
      <c r="D48" s="1"/>
      <c r="E48" s="1"/>
      <c r="F48" s="1"/>
      <c r="G48" s="1"/>
      <c r="H48" s="1"/>
      <c r="I48" s="1"/>
    </row>
    <row r="49">
      <c r="A49" s="55"/>
      <c r="B49" s="1"/>
      <c r="C49" s="1"/>
      <c r="D49" s="1"/>
      <c r="E49" s="1"/>
      <c r="F49" s="1"/>
      <c r="G49" s="1"/>
      <c r="H49" s="1"/>
      <c r="I49" s="1"/>
    </row>
    <row r="50">
      <c r="A50" s="55"/>
      <c r="B50" s="1"/>
      <c r="C50" s="1"/>
      <c r="D50" s="1"/>
      <c r="E50" s="1"/>
      <c r="F50" s="1"/>
      <c r="G50" s="1"/>
      <c r="H50" s="1"/>
      <c r="I50" s="1"/>
    </row>
    <row r="51">
      <c r="A51" s="55"/>
      <c r="B51" s="1"/>
      <c r="C51" s="1"/>
      <c r="D51" s="1"/>
      <c r="E51" s="1"/>
      <c r="F51" s="1"/>
      <c r="G51" s="1"/>
      <c r="H51" s="1"/>
      <c r="I51" s="1"/>
    </row>
    <row r="52">
      <c r="A52" s="55"/>
      <c r="B52" s="1"/>
      <c r="C52" s="1"/>
      <c r="D52" s="1"/>
      <c r="E52" s="1"/>
      <c r="F52" s="1"/>
      <c r="G52" s="1"/>
      <c r="H52" s="1"/>
      <c r="I52" s="1"/>
    </row>
    <row r="53">
      <c r="A53" s="55"/>
      <c r="B53" s="1"/>
      <c r="C53" s="1"/>
      <c r="D53" s="1"/>
      <c r="E53" s="1"/>
      <c r="F53" s="1"/>
      <c r="G53" s="1"/>
      <c r="H53" s="1"/>
      <c r="I53" s="1"/>
    </row>
    <row r="54">
      <c r="A54" s="55"/>
      <c r="B54" s="1"/>
      <c r="C54" s="1"/>
      <c r="D54" s="1"/>
      <c r="E54" s="1"/>
      <c r="F54" s="1"/>
      <c r="G54" s="1"/>
      <c r="H54" s="1"/>
      <c r="I54" s="1"/>
    </row>
    <row r="55">
      <c r="A55" s="55"/>
      <c r="B55" s="1"/>
      <c r="C55" s="1"/>
      <c r="D55" s="1"/>
      <c r="E55" s="1"/>
      <c r="F55" s="1"/>
      <c r="G55" s="1"/>
      <c r="H55" s="1"/>
      <c r="I55" s="1"/>
    </row>
    <row r="56">
      <c r="A56" s="55"/>
      <c r="B56" s="1"/>
      <c r="C56" s="1"/>
      <c r="D56" s="1"/>
      <c r="E56" s="1"/>
      <c r="F56" s="1"/>
      <c r="G56" s="1"/>
      <c r="H56" s="1"/>
      <c r="I56" s="1"/>
    </row>
    <row r="57">
      <c r="A57" s="55"/>
      <c r="B57" s="1"/>
      <c r="C57" s="1"/>
      <c r="D57" s="1"/>
      <c r="E57" s="1"/>
      <c r="F57" s="1"/>
      <c r="G57" s="1"/>
      <c r="H57" s="1"/>
      <c r="I57" s="1"/>
    </row>
    <row r="58">
      <c r="B58" s="1"/>
      <c r="C58" s="1"/>
      <c r="D58" s="1"/>
      <c r="E58" s="1"/>
      <c r="F58" s="1"/>
      <c r="G58" s="1"/>
      <c r="H58" s="1"/>
      <c r="I58" s="1"/>
    </row>
    <row r="59">
      <c r="B59" s="1"/>
      <c r="C59" s="1"/>
      <c r="D59" s="1"/>
      <c r="E59" s="1"/>
      <c r="F59" s="1"/>
      <c r="G59" s="1"/>
      <c r="H59" s="1"/>
      <c r="I59" s="1"/>
    </row>
    <row r="60">
      <c r="B60" s="1"/>
      <c r="C60" s="1"/>
      <c r="D60" s="1"/>
      <c r="E60" s="1"/>
      <c r="F60" s="1"/>
      <c r="G60" s="1"/>
      <c r="H60" s="1"/>
      <c r="I60" s="1"/>
    </row>
    <row r="61">
      <c r="B61" s="1"/>
      <c r="C61" s="1"/>
      <c r="D61" s="1"/>
      <c r="E61" s="1"/>
      <c r="F61" s="1"/>
      <c r="G61" s="1"/>
      <c r="H61" s="1"/>
      <c r="I61" s="1"/>
    </row>
    <row r="62">
      <c r="B62" s="1"/>
      <c r="C62" s="1"/>
      <c r="D62" s="1"/>
      <c r="E62" s="1"/>
      <c r="F62" s="1"/>
      <c r="G62" s="1"/>
      <c r="H62" s="1"/>
      <c r="I62" s="1"/>
    </row>
    <row r="63">
      <c r="B63" s="1"/>
      <c r="C63" s="1"/>
      <c r="D63" s="1"/>
      <c r="E63" s="1"/>
      <c r="F63" s="1"/>
      <c r="G63" s="1"/>
      <c r="H63" s="1"/>
      <c r="I63" s="1"/>
    </row>
    <row r="64">
      <c r="B64" s="1"/>
      <c r="C64" s="1"/>
      <c r="D64" s="1"/>
      <c r="E64" s="1"/>
      <c r="F64" s="1"/>
      <c r="G64" s="1"/>
      <c r="H64" s="1"/>
      <c r="I64" s="1"/>
    </row>
    <row r="65">
      <c r="B65" s="1"/>
      <c r="C65" s="1"/>
      <c r="D65" s="1"/>
      <c r="E65" s="1"/>
      <c r="F65" s="1"/>
      <c r="G65" s="1"/>
      <c r="H65" s="1"/>
      <c r="I65" s="1"/>
    </row>
    <row r="66">
      <c r="B66" s="1"/>
      <c r="C66" s="1"/>
      <c r="D66" s="1"/>
      <c r="E66" s="1"/>
      <c r="F66" s="1"/>
      <c r="G66" s="1"/>
      <c r="H66" s="1"/>
      <c r="I66" s="1"/>
    </row>
    <row r="67">
      <c r="B67" s="1"/>
      <c r="C67" s="1"/>
      <c r="D67" s="1"/>
      <c r="E67" s="1"/>
      <c r="F67" s="1"/>
      <c r="G67" s="1"/>
      <c r="H67" s="1"/>
      <c r="I67" s="1"/>
    </row>
    <row r="68">
      <c r="B68" s="1"/>
      <c r="C68" s="1"/>
      <c r="D68" s="1"/>
      <c r="E68" s="1"/>
      <c r="F68" s="1"/>
      <c r="G68" s="1"/>
      <c r="H68" s="1"/>
      <c r="I68" s="1"/>
    </row>
    <row r="69">
      <c r="B69" s="1"/>
      <c r="C69" s="1"/>
      <c r="D69" s="1"/>
      <c r="E69" s="1"/>
      <c r="F69" s="1"/>
      <c r="G69" s="1"/>
      <c r="H69" s="1"/>
      <c r="I69" s="1"/>
    </row>
    <row r="70">
      <c r="B70" s="1"/>
      <c r="C70" s="1"/>
      <c r="D70" s="1"/>
      <c r="E70" s="1"/>
      <c r="F70" s="1"/>
      <c r="G70" s="1"/>
      <c r="H70" s="1"/>
      <c r="I70" s="1"/>
    </row>
    <row r="71">
      <c r="B71" s="1"/>
      <c r="C71" s="1"/>
      <c r="D71" s="1"/>
      <c r="E71" s="1"/>
      <c r="F71" s="1"/>
      <c r="G71" s="1"/>
      <c r="H71" s="1"/>
      <c r="I71" s="1"/>
    </row>
    <row r="72">
      <c r="B72" s="1"/>
      <c r="C72" s="1"/>
      <c r="D72" s="1"/>
      <c r="E72" s="1"/>
      <c r="F72" s="1"/>
      <c r="G72" s="1"/>
      <c r="H72" s="1"/>
      <c r="I72" s="1"/>
    </row>
    <row r="73">
      <c r="B73" s="1"/>
      <c r="C73" s="1"/>
      <c r="D73" s="1"/>
      <c r="E73" s="1"/>
      <c r="F73" s="1"/>
      <c r="G73" s="1"/>
      <c r="H73" s="1"/>
      <c r="I73" s="1"/>
    </row>
    <row r="74">
      <c r="B74" s="1"/>
      <c r="C74" s="1"/>
      <c r="D74" s="1"/>
      <c r="E74" s="1"/>
      <c r="F74" s="1"/>
      <c r="G74" s="1"/>
      <c r="H74" s="1"/>
      <c r="I74" s="1"/>
    </row>
    <row r="75">
      <c r="B75" s="1"/>
      <c r="C75" s="1"/>
      <c r="D75" s="1"/>
      <c r="E75" s="1"/>
      <c r="F75" s="1"/>
      <c r="G75" s="1"/>
      <c r="H75" s="1"/>
      <c r="I75" s="1"/>
    </row>
    <row r="76">
      <c r="B76" s="1"/>
      <c r="C76" s="1"/>
      <c r="D76" s="1"/>
      <c r="E76" s="1"/>
      <c r="F76" s="1"/>
      <c r="G76" s="1"/>
      <c r="H76" s="1"/>
      <c r="I76" s="1"/>
    </row>
    <row r="77">
      <c r="B77" s="1"/>
      <c r="C77" s="1"/>
      <c r="D77" s="1"/>
      <c r="E77" s="1"/>
      <c r="F77" s="1"/>
      <c r="G77" s="1"/>
      <c r="H77" s="1"/>
      <c r="I77" s="1"/>
    </row>
    <row r="78">
      <c r="B78" s="1"/>
      <c r="C78" s="1"/>
      <c r="D78" s="1"/>
      <c r="E78" s="1"/>
      <c r="F78" s="1"/>
      <c r="G78" s="1"/>
      <c r="H78" s="1"/>
      <c r="I78" s="1"/>
    </row>
    <row r="79">
      <c r="B79" s="1"/>
      <c r="C79" s="1"/>
      <c r="D79" s="1"/>
      <c r="E79" s="1"/>
      <c r="F79" s="1"/>
      <c r="G79" s="1"/>
      <c r="H79" s="1"/>
      <c r="I79" s="1"/>
    </row>
    <row r="80">
      <c r="B80" s="1"/>
      <c r="C80" s="1"/>
      <c r="D80" s="1"/>
      <c r="E80" s="1"/>
      <c r="F80" s="1"/>
      <c r="G80" s="1"/>
      <c r="H80" s="1"/>
      <c r="I80" s="1"/>
    </row>
    <row r="81">
      <c r="B81" s="1"/>
      <c r="C81" s="1"/>
      <c r="D81" s="1"/>
      <c r="E81" s="1"/>
      <c r="F81" s="1"/>
      <c r="G81" s="1"/>
      <c r="H81" s="1"/>
      <c r="I81" s="1"/>
    </row>
    <row r="82">
      <c r="B82" s="1"/>
      <c r="C82" s="1"/>
      <c r="D82" s="1"/>
      <c r="E82" s="1"/>
      <c r="F82" s="1"/>
      <c r="G82" s="1"/>
      <c r="H82" s="1"/>
      <c r="I82" s="1"/>
    </row>
    <row r="83">
      <c r="B83" s="1"/>
      <c r="C83" s="1"/>
      <c r="D83" s="1"/>
      <c r="E83" s="1"/>
      <c r="F83" s="1"/>
      <c r="G83" s="1"/>
      <c r="H83" s="1"/>
      <c r="I83" s="1"/>
    </row>
    <row r="84">
      <c r="B84" s="1"/>
      <c r="C84" s="1"/>
      <c r="D84" s="1"/>
      <c r="E84" s="1"/>
      <c r="F84" s="1"/>
      <c r="G84" s="1"/>
      <c r="H84" s="1"/>
      <c r="I84" s="1"/>
    </row>
    <row r="85">
      <c r="B85" s="1"/>
      <c r="C85" s="1"/>
      <c r="D85" s="1"/>
      <c r="E85" s="1"/>
      <c r="F85" s="1"/>
      <c r="G85" s="1"/>
      <c r="H85" s="1"/>
      <c r="I85" s="1"/>
    </row>
    <row r="86">
      <c r="B86" s="1"/>
      <c r="C86" s="1"/>
      <c r="D86" s="1"/>
      <c r="E86" s="1"/>
      <c r="F86" s="1"/>
      <c r="G86" s="1"/>
      <c r="H86" s="1"/>
      <c r="I86" s="1"/>
    </row>
    <row r="87">
      <c r="B87" s="1"/>
      <c r="C87" s="1"/>
      <c r="D87" s="1"/>
      <c r="E87" s="1"/>
      <c r="F87" s="1"/>
      <c r="G87" s="1"/>
      <c r="H87" s="1"/>
      <c r="I87" s="1"/>
    </row>
    <row r="88">
      <c r="B88" s="1"/>
      <c r="C88" s="1"/>
      <c r="D88" s="1"/>
      <c r="E88" s="1"/>
      <c r="F88" s="1"/>
      <c r="G88" s="1"/>
      <c r="H88" s="1"/>
      <c r="I88" s="1"/>
    </row>
    <row r="89">
      <c r="B89" s="1"/>
      <c r="C89" s="1"/>
      <c r="D89" s="1"/>
      <c r="E89" s="1"/>
      <c r="F89" s="1"/>
      <c r="G89" s="1"/>
      <c r="H89" s="1"/>
      <c r="I89" s="1"/>
    </row>
    <row r="90">
      <c r="B90" s="1"/>
      <c r="C90" s="1"/>
      <c r="D90" s="1"/>
      <c r="E90" s="1"/>
      <c r="F90" s="1"/>
      <c r="G90" s="1"/>
      <c r="H90" s="1"/>
      <c r="I90" s="1"/>
    </row>
    <row r="91">
      <c r="B91" s="1"/>
      <c r="C91" s="1"/>
      <c r="D91" s="1"/>
      <c r="E91" s="1"/>
      <c r="F91" s="1"/>
      <c r="G91" s="1"/>
      <c r="H91" s="1"/>
      <c r="I91" s="1"/>
    </row>
    <row r="92">
      <c r="B92" s="1"/>
      <c r="C92" s="1"/>
      <c r="D92" s="1"/>
      <c r="E92" s="1"/>
      <c r="F92" s="1"/>
      <c r="G92" s="1"/>
      <c r="H92" s="1"/>
      <c r="I92" s="1"/>
    </row>
    <row r="93">
      <c r="B93" s="1"/>
      <c r="C93" s="1"/>
      <c r="D93" s="1"/>
      <c r="E93" s="1"/>
      <c r="F93" s="1"/>
      <c r="G93" s="1"/>
      <c r="H93" s="1"/>
      <c r="I93" s="1"/>
    </row>
    <row r="94">
      <c r="B94" s="1"/>
      <c r="C94" s="1"/>
      <c r="D94" s="1"/>
      <c r="E94" s="1"/>
      <c r="F94" s="1"/>
      <c r="G94" s="1"/>
      <c r="H94" s="1"/>
      <c r="I94" s="1"/>
    </row>
    <row r="95">
      <c r="B95" s="1"/>
      <c r="C95" s="1"/>
      <c r="D95" s="1"/>
      <c r="E95" s="1"/>
      <c r="F95" s="1"/>
      <c r="G95" s="1"/>
      <c r="H95" s="1"/>
      <c r="I95" s="1"/>
    </row>
    <row r="96">
      <c r="B96" s="1"/>
      <c r="C96" s="1"/>
      <c r="D96" s="1"/>
      <c r="E96" s="1"/>
      <c r="F96" s="1"/>
      <c r="G96" s="1"/>
      <c r="H96" s="1"/>
      <c r="I96" s="1"/>
    </row>
    <row r="97">
      <c r="B97" s="1"/>
      <c r="C97" s="1"/>
      <c r="D97" s="1"/>
      <c r="E97" s="1"/>
      <c r="F97" s="1"/>
      <c r="G97" s="1"/>
      <c r="H97" s="1"/>
      <c r="I97" s="1"/>
    </row>
    <row r="98">
      <c r="B98" s="1"/>
      <c r="C98" s="1"/>
      <c r="D98" s="1"/>
      <c r="E98" s="1"/>
      <c r="F98" s="1"/>
      <c r="G98" s="1"/>
      <c r="H98" s="1"/>
      <c r="I98" s="1"/>
    </row>
  </sheetData>
  <mergeCells count="9">
    <mergeCell ref="A1:I1"/>
    <mergeCell ref="A4:A5"/>
    <mergeCell ref="B4:B5"/>
    <mergeCell ref="C4:C5"/>
    <mergeCell ref="D4:E4"/>
    <mergeCell ref="F4:F5"/>
    <mergeCell ref="G4:G5"/>
    <mergeCell ref="H4:H5"/>
    <mergeCell ref="I4:I5"/>
  </mergeCells>
  <printOptions headings="0" gridLines="0"/>
  <pageMargins left="0.27152777777777792" right="0.21388888888888899" top="0.53125" bottom="0.68402777777777812" header="0.26597222222222194" footer="0.41875000000000001"/>
  <pageSetup blackAndWhite="0" cellComments="none" copies="1" draft="0" errors="displayed" firstPageNumber="0" fitToHeight="0" fitToWidth="1" horizontalDpi="300" orientation="landscape" pageOrder="downThenOver" paperSize="9" scale="100" useFirstPageNumber="0" usePrinterDefaults="1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Р7-Офис/6.4.2.28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Иванова Анастасия Юрьевна</dc:creator>
  <dc:description/>
  <dc:language>ru-RU</dc:language>
  <cp:revision>14</cp:revision>
  <dcterms:created xsi:type="dcterms:W3CDTF">2021-08-27T06:35:45Z</dcterms:created>
  <dcterms:modified xsi:type="dcterms:W3CDTF">2022-03-31T12:30:29Z</dcterms:modified>
</cp:coreProperties>
</file>