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4 год\9 месяцев\"/>
    </mc:Choice>
  </mc:AlternateContent>
  <bookViews>
    <workbookView xWindow="0" yWindow="0" windowWidth="28800" windowHeight="11700"/>
  </bookViews>
  <sheets>
    <sheet name="1 квартал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4" l="1"/>
  <c r="E20" i="4"/>
  <c r="E13" i="4"/>
  <c r="E12" i="4"/>
  <c r="E28" i="4"/>
  <c r="D30" i="4" l="1"/>
  <c r="D22" i="4"/>
  <c r="D15" i="4"/>
  <c r="D47" i="4" l="1"/>
  <c r="D59" i="4"/>
  <c r="C59" i="4"/>
  <c r="E58" i="4"/>
  <c r="C22" i="4"/>
  <c r="E59" i="4" l="1"/>
  <c r="C17" i="4"/>
  <c r="C15" i="4"/>
  <c r="C44" i="4" l="1"/>
  <c r="E25" i="4" l="1"/>
  <c r="E41" i="4" l="1"/>
  <c r="E57" i="4" l="1"/>
  <c r="C47" i="4" l="1"/>
  <c r="E40" i="4"/>
  <c r="D63" i="4"/>
  <c r="C63" i="4"/>
  <c r="D61" i="4"/>
  <c r="C61" i="4"/>
  <c r="D54" i="4"/>
  <c r="C54" i="4"/>
  <c r="D49" i="4"/>
  <c r="C49" i="4"/>
  <c r="D44" i="4"/>
  <c r="D37" i="4"/>
  <c r="C37" i="4"/>
  <c r="D35" i="4"/>
  <c r="C35" i="4"/>
  <c r="C30" i="4"/>
  <c r="E8" i="4"/>
  <c r="E9" i="4"/>
  <c r="E10" i="4"/>
  <c r="E11" i="4"/>
  <c r="E14" i="4"/>
  <c r="E18" i="4"/>
  <c r="E19" i="4"/>
  <c r="E21" i="4"/>
  <c r="E23" i="4"/>
  <c r="E24" i="4"/>
  <c r="E26" i="4"/>
  <c r="E27" i="4"/>
  <c r="E29" i="4"/>
  <c r="E31" i="4"/>
  <c r="E32" i="4"/>
  <c r="E33" i="4"/>
  <c r="E34" i="4"/>
  <c r="E36" i="4"/>
  <c r="E38" i="4"/>
  <c r="E39" i="4"/>
  <c r="E42" i="4"/>
  <c r="E43" i="4"/>
  <c r="E45" i="4"/>
  <c r="E46" i="4"/>
  <c r="E48" i="4"/>
  <c r="E50" i="4"/>
  <c r="E51" i="4"/>
  <c r="E52" i="4"/>
  <c r="E53" i="4"/>
  <c r="E55" i="4"/>
  <c r="E56" i="4"/>
  <c r="E60" i="4"/>
  <c r="E62" i="4"/>
  <c r="E7" i="4"/>
  <c r="C64" i="4" l="1"/>
  <c r="E54" i="4"/>
  <c r="E35" i="4"/>
  <c r="D64" i="4"/>
  <c r="E22" i="4"/>
  <c r="E63" i="4"/>
  <c r="E61" i="4"/>
  <c r="E49" i="4"/>
  <c r="E47" i="4"/>
  <c r="E37" i="4"/>
  <c r="E30" i="4"/>
  <c r="E15" i="4"/>
  <c r="E44" i="4" l="1"/>
</calcChain>
</file>

<file path=xl/sharedStrings.xml><?xml version="1.0" encoding="utf-8"?>
<sst xmlns="http://schemas.openxmlformats.org/spreadsheetml/2006/main" count="115" uniqueCount="115">
  <si>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</si>
  <si>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</si>
  <si>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</si>
  <si>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</si>
  <si>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</si>
  <si>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</si>
  <si>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</si>
  <si>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</si>
  <si>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</si>
  <si>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</si>
  <si>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</si>
  <si>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</si>
  <si>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</si>
  <si>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</si>
  <si>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</si>
  <si>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</si>
  <si>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</si>
  <si>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</si>
  <si>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</si>
  <si>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</si>
  <si>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</si>
  <si>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</si>
  <si>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</si>
  <si>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</si>
  <si>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</si>
  <si>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</si>
  <si>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</si>
  <si>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</si>
  <si>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</si>
  <si>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</si>
  <si>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</si>
  <si>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</si>
  <si>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</si>
  <si>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</si>
  <si>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</si>
  <si>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</si>
  <si>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</si>
  <si>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</si>
  <si>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</si>
  <si>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</si>
  <si>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</si>
  <si>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</si>
  <si>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</si>
  <si>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</si>
  <si>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</si>
  <si>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</si>
  <si>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</si>
  <si>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</si>
  <si>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</si>
  <si>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</si>
  <si>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</si>
  <si>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</si>
  <si>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</si>
  <si>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</si>
  <si>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</si>
  <si>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</si>
  <si>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</si>
  <si>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</si>
  <si>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</si>
  <si>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</si>
  <si>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</si>
  <si>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</si>
  <si>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</si>
  <si>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</si>
  <si>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</si>
  <si>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</si>
  <si>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</si>
  <si>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</si>
  <si>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</si>
  <si>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</si>
  <si>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</si>
  <si>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</si>
  <si>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</si>
  <si>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</si>
  <si>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</si>
  <si>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</si>
  <si>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</si>
  <si>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</si>
  <si>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</si>
  <si>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</si>
  <si>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</si>
  <si>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</si>
  <si>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</si>
  <si>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</si>
  <si>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</si>
  <si>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</si>
  <si>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</si>
  <si>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</si>
  <si>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</si>
  <si>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</si>
  <si>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</si>
  <si>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</si>
  <si>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</si>
  <si>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</si>
  <si>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</si>
  <si>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</si>
  <si>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</si>
  <si>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</si>
  <si>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>0407</t>
  </si>
  <si>
    <t>Лесное хозяйство</t>
  </si>
  <si>
    <t>0203</t>
  </si>
  <si>
    <t>0200</t>
  </si>
  <si>
    <t>НАЦИОНАЛЬНАЯ ОБОРОНА</t>
  </si>
  <si>
    <t>Мобилизационная и вневойсковая подготовка</t>
  </si>
  <si>
    <t>0410</t>
  </si>
  <si>
    <t>Связь и информатика</t>
  </si>
  <si>
    <t>Уточненные плановые назначения на 2024 год</t>
  </si>
  <si>
    <t>Другие вопросы в области физической культуры и спорта</t>
  </si>
  <si>
    <t>1105</t>
  </si>
  <si>
    <t xml:space="preserve">Сведения об исполнении  бюджета города Нижневартовска  в разрезе разделов и подразделов классификации расходов  бюджета за 9 месяцев 2024 года </t>
  </si>
  <si>
    <t>Исполнено на 01.10.2024</t>
  </si>
  <si>
    <t>0107</t>
  </si>
  <si>
    <t>0310</t>
  </si>
  <si>
    <t>Обеспечение проведения выборов и референдумов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</si>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</sst>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0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center"/>
    </xf>
    <xf numFmtId="165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/>
      <protection hidden="1"/>
    </xf>
    <xf numFmtId="166" fontId="5" fillId="0" borderId="1" xfId="0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2" fillId="0" borderId="0" xfId="1" applyFont="1" applyFill="1" applyProtection="1">
      <protection hidden="1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166" fontId="6" fillId="0" borderId="1" xfId="0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49" fontId="2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3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2" fillId="0" borderId="1" xfId="1" applyNumberFormat="1" applyFont="1" applyFill="1" applyBorder="1" applyAlignment="1">
      <alignment horizontal="justify" vertical="center" wrapText="1"/>
    </xf>
    <xf numFmtId="49" fontId="8" fillId="2" borderId="1" xfId="1" applyNumberFormat="1" applyFont="1" applyFill="1" applyBorder="1" applyAlignment="1" applyProtection="1">
      <alignment horizontal="center" vertical="center"/>
      <protection hidden="1"/>
    </xf>
    <xf numFmtId="49" fontId="8" fillId="2" borderId="1" xfId="1" applyNumberFormat="1" applyFont="1" applyFill="1" applyBorder="1" applyAlignment="1" applyProtection="1">
      <alignment horizontal="justify" vertical="center" wrapText="1" shrinkToFit="1"/>
      <protection hidden="1"/>
    </xf>
    <xf numFmtId="166" fontId="9" fillId="2" borderId="1" xfId="0" applyNumberFormat="1" applyFont="1" applyFill="1" applyBorder="1" applyAlignment="1">
      <alignment vertical="center" wrapText="1"/>
    </xf>
    <xf numFmtId="166" fontId="9" fillId="2" borderId="1" xfId="0" applyNumberFormat="1" applyFont="1" applyFill="1" applyBorder="1" applyAlignment="1">
      <alignment horizontal="right" vertical="center" wrapText="1"/>
    </xf>
    <xf numFmtId="165" fontId="8" fillId="2" borderId="1" xfId="1" applyNumberFormat="1" applyFont="1" applyFill="1" applyBorder="1" applyAlignment="1" applyProtection="1">
      <alignment horizontal="right" vertical="center"/>
      <protection hidden="1"/>
    </xf>
    <xf numFmtId="0" fontId="2" fillId="2" borderId="0" xfId="1" applyFont="1" applyFill="1"/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3" xfId="1" applyNumberFormat="1" applyFont="1" applyFill="1" applyBorder="1" applyAlignment="1" applyProtection="1">
      <alignment horizontal="left" vertical="center"/>
      <protection hidden="1"/>
    </xf>
    <xf numFmtId="0" fontId="2" fillId="0" borderId="0" xfId="1" applyFont="1" applyAlignment="1">
      <alignment horizontal="right"/>
    </xf>
    <xf numFmtId="0" fontId="2" fillId="0" borderId="4" xfId="1" applyFont="1" applyFill="1" applyBorder="1" applyAlignment="1" applyProtection="1">
      <alignment horizontal="right"/>
      <protection hidden="1"/>
    </xf>
    <xf numFmtId="0" fontId="2" fillId="0" borderId="0" xfId="1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topLeftCell="A33" zoomScale="90" zoomScaleNormal="90" workbookViewId="0">
      <selection activeCell="D50" sqref="D50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13" x14ac:dyDescent="0.3">
      <c r="A1" s="1"/>
      <c r="B1" s="6"/>
      <c r="C1" s="2"/>
      <c r="D1" s="47" t="s">
        <v>91</v>
      </c>
      <c r="E1" s="47"/>
    </row>
    <row r="2" spans="1:13" ht="51" customHeight="1" x14ac:dyDescent="0.3">
      <c r="A2" s="44" t="s">
        <v>109</v>
      </c>
      <c r="B2" s="44"/>
      <c r="C2" s="44"/>
      <c r="D2" s="44"/>
      <c r="E2" s="44"/>
      <c r="F2" s="23"/>
    </row>
    <row r="3" spans="1:13" x14ac:dyDescent="0.3">
      <c r="A3" s="4"/>
      <c r="B3" s="7"/>
      <c r="C3" s="24"/>
      <c r="D3" s="24"/>
      <c r="E3" s="23"/>
      <c r="F3" s="23"/>
    </row>
    <row r="4" spans="1:13" x14ac:dyDescent="0.3">
      <c r="A4" s="4"/>
      <c r="B4" s="7"/>
      <c r="C4" s="24"/>
      <c r="D4" s="48" t="s">
        <v>92</v>
      </c>
      <c r="E4" s="48"/>
      <c r="F4" s="23"/>
    </row>
    <row r="5" spans="1:13" ht="83.25" customHeight="1" x14ac:dyDescent="0.3">
      <c r="A5" s="9" t="s">
        <v>89</v>
      </c>
      <c r="B5" s="10" t="s">
        <v>90</v>
      </c>
      <c r="C5" s="9" t="s">
        <v>106</v>
      </c>
      <c r="D5" s="9" t="s">
        <v>110</v>
      </c>
      <c r="E5" s="9" t="s">
        <v>95</v>
      </c>
      <c r="F5" s="23"/>
    </row>
    <row r="6" spans="1:13" s="15" customFormat="1" x14ac:dyDescent="0.3">
      <c r="A6" s="11">
        <v>1</v>
      </c>
      <c r="B6" s="12">
        <v>2</v>
      </c>
      <c r="C6" s="13">
        <v>3</v>
      </c>
      <c r="D6" s="14">
        <v>4</v>
      </c>
      <c r="E6" s="25">
        <v>5</v>
      </c>
      <c r="F6" s="26"/>
    </row>
    <row r="7" spans="1:13" ht="37.5" x14ac:dyDescent="0.3">
      <c r="A7" s="11" t="s">
        <v>49</v>
      </c>
      <c r="B7" s="35" t="s">
        <v>48</v>
      </c>
      <c r="C7" s="27">
        <v>10761.3</v>
      </c>
      <c r="D7" s="22">
        <v>6917.14</v>
      </c>
      <c r="E7" s="16">
        <f>ROUND(D7/C7*100,1)</f>
        <v>64.3</v>
      </c>
      <c r="F7" s="23"/>
    </row>
    <row r="8" spans="1:13" ht="60" customHeight="1" x14ac:dyDescent="0.3">
      <c r="A8" s="11" t="s">
        <v>50</v>
      </c>
      <c r="B8" s="35" t="s">
        <v>47</v>
      </c>
      <c r="C8" s="28">
        <v>64715.18</v>
      </c>
      <c r="D8" s="29">
        <v>45521.52</v>
      </c>
      <c r="E8" s="16">
        <f t="shared" ref="E8:E63" si="0">ROUND(D8/C8*100,1)</f>
        <v>70.3</v>
      </c>
      <c r="F8" s="23"/>
      <c r="L8" s="49"/>
      <c r="M8" s="49"/>
    </row>
    <row r="9" spans="1:13" ht="62.25" customHeight="1" x14ac:dyDescent="0.3">
      <c r="A9" s="11" t="s">
        <v>51</v>
      </c>
      <c r="B9" s="35" t="s">
        <v>46</v>
      </c>
      <c r="C9" s="27">
        <v>898153.84</v>
      </c>
      <c r="D9" s="22">
        <v>559938.57999999996</v>
      </c>
      <c r="E9" s="16">
        <f t="shared" si="0"/>
        <v>62.3</v>
      </c>
      <c r="F9" s="23"/>
      <c r="L9" s="49"/>
      <c r="M9" s="49"/>
    </row>
    <row r="10" spans="1:13" x14ac:dyDescent="0.3">
      <c r="A10" s="11" t="s">
        <v>52</v>
      </c>
      <c r="B10" s="35" t="s">
        <v>45</v>
      </c>
      <c r="C10" s="27">
        <v>20.100000000000001</v>
      </c>
      <c r="D10" s="17">
        <v>20.100000000000001</v>
      </c>
      <c r="E10" s="16">
        <f t="shared" si="0"/>
        <v>100</v>
      </c>
      <c r="F10" s="23"/>
      <c r="L10" s="49"/>
      <c r="M10" s="49"/>
    </row>
    <row r="11" spans="1:13" ht="59.45" customHeight="1" x14ac:dyDescent="0.3">
      <c r="A11" s="11" t="s">
        <v>53</v>
      </c>
      <c r="B11" s="35" t="s">
        <v>44</v>
      </c>
      <c r="C11" s="27">
        <v>169962.96</v>
      </c>
      <c r="D11" s="22">
        <v>108363.07</v>
      </c>
      <c r="E11" s="16">
        <f t="shared" si="0"/>
        <v>63.8</v>
      </c>
      <c r="F11" s="23"/>
      <c r="L11" s="49"/>
      <c r="M11" s="49"/>
    </row>
    <row r="12" spans="1:13" ht="21" customHeight="1" x14ac:dyDescent="0.3">
      <c r="A12" s="11" t="s">
        <v>111</v>
      </c>
      <c r="B12" s="35" t="s">
        <v>113</v>
      </c>
      <c r="C12" s="27">
        <v>4855.8100000000004</v>
      </c>
      <c r="D12" s="22">
        <v>4855.8100000000004</v>
      </c>
      <c r="E12" s="16">
        <f t="shared" si="0"/>
        <v>100</v>
      </c>
      <c r="F12" s="23"/>
      <c r="L12" s="49"/>
      <c r="M12" s="49"/>
    </row>
    <row r="13" spans="1:13" x14ac:dyDescent="0.3">
      <c r="A13" s="11" t="s">
        <v>54</v>
      </c>
      <c r="B13" s="35" t="s">
        <v>43</v>
      </c>
      <c r="C13" s="27">
        <v>40874.76</v>
      </c>
      <c r="D13" s="17">
        <v>0</v>
      </c>
      <c r="E13" s="16">
        <f>ROUND(D13/C13*100,1)</f>
        <v>0</v>
      </c>
      <c r="F13" s="23"/>
      <c r="L13" s="49"/>
      <c r="M13" s="49"/>
    </row>
    <row r="14" spans="1:13" x14ac:dyDescent="0.3">
      <c r="A14" s="11" t="s">
        <v>55</v>
      </c>
      <c r="B14" s="35" t="s">
        <v>42</v>
      </c>
      <c r="C14" s="27">
        <v>809943.39</v>
      </c>
      <c r="D14" s="22">
        <v>439199.08</v>
      </c>
      <c r="E14" s="16">
        <f t="shared" si="0"/>
        <v>54.2</v>
      </c>
      <c r="F14" s="23"/>
      <c r="L14" s="49"/>
      <c r="M14" s="49"/>
    </row>
    <row r="15" spans="1:13" x14ac:dyDescent="0.3">
      <c r="A15" s="18" t="s">
        <v>56</v>
      </c>
      <c r="B15" s="36" t="s">
        <v>41</v>
      </c>
      <c r="C15" s="19">
        <f>SUM(C7:C14)</f>
        <v>1999287.3399999999</v>
      </c>
      <c r="D15" s="20">
        <f>SUM(D7:D14)</f>
        <v>1164815.3</v>
      </c>
      <c r="E15" s="21">
        <f t="shared" si="0"/>
        <v>58.3</v>
      </c>
      <c r="F15" s="23"/>
      <c r="L15" s="49"/>
      <c r="M15" s="49"/>
    </row>
    <row r="16" spans="1:13" ht="18.75" hidden="1" customHeight="1" x14ac:dyDescent="0.3">
      <c r="A16" s="11" t="s">
        <v>100</v>
      </c>
      <c r="B16" s="35" t="s">
        <v>103</v>
      </c>
      <c r="C16" s="30">
        <v>0</v>
      </c>
      <c r="D16" s="17">
        <v>0</v>
      </c>
      <c r="E16" s="16">
        <v>0</v>
      </c>
      <c r="F16" s="23"/>
      <c r="L16" s="49"/>
      <c r="M16" s="49"/>
    </row>
    <row r="17" spans="1:13" ht="27" hidden="1" customHeight="1" x14ac:dyDescent="0.3">
      <c r="A17" s="18" t="s">
        <v>101</v>
      </c>
      <c r="B17" s="36" t="s">
        <v>102</v>
      </c>
      <c r="C17" s="19">
        <f>C16</f>
        <v>0</v>
      </c>
      <c r="D17" s="20">
        <v>0</v>
      </c>
      <c r="E17" s="21">
        <v>0</v>
      </c>
      <c r="F17" s="23"/>
      <c r="L17" s="49"/>
      <c r="M17" s="49"/>
    </row>
    <row r="18" spans="1:13" x14ac:dyDescent="0.3">
      <c r="A18" s="11" t="s">
        <v>57</v>
      </c>
      <c r="B18" s="35" t="s">
        <v>40</v>
      </c>
      <c r="C18" s="31">
        <v>35647.69</v>
      </c>
      <c r="D18" s="22">
        <v>25351.26</v>
      </c>
      <c r="E18" s="16">
        <f t="shared" si="0"/>
        <v>71.099999999999994</v>
      </c>
      <c r="F18" s="23"/>
      <c r="L18" s="49"/>
      <c r="M18" s="49"/>
    </row>
    <row r="19" spans="1:13" ht="36" customHeight="1" x14ac:dyDescent="0.3">
      <c r="A19" s="11" t="s">
        <v>58</v>
      </c>
      <c r="B19" s="35" t="s">
        <v>39</v>
      </c>
      <c r="C19" s="31">
        <v>265505.65999999997</v>
      </c>
      <c r="D19" s="22">
        <v>137363.79999999999</v>
      </c>
      <c r="E19" s="16">
        <f t="shared" si="0"/>
        <v>51.7</v>
      </c>
      <c r="F19" s="23"/>
    </row>
    <row r="20" spans="1:13" ht="57.75" customHeight="1" x14ac:dyDescent="0.3">
      <c r="A20" s="11" t="s">
        <v>112</v>
      </c>
      <c r="B20" s="35" t="s">
        <v>114</v>
      </c>
      <c r="C20" s="31">
        <v>31867.79</v>
      </c>
      <c r="D20" s="22">
        <v>3979.65</v>
      </c>
      <c r="E20" s="16">
        <f>ROUND(D20/C20*100,1)</f>
        <v>12.5</v>
      </c>
      <c r="F20" s="23"/>
    </row>
    <row r="21" spans="1:13" ht="37.5" x14ac:dyDescent="0.3">
      <c r="A21" s="11" t="s">
        <v>59</v>
      </c>
      <c r="B21" s="35" t="s">
        <v>38</v>
      </c>
      <c r="C21" s="31">
        <v>90379.97</v>
      </c>
      <c r="D21" s="17">
        <v>47920.77</v>
      </c>
      <c r="E21" s="16">
        <f t="shared" si="0"/>
        <v>53</v>
      </c>
      <c r="F21" s="23"/>
    </row>
    <row r="22" spans="1:13" ht="37.5" x14ac:dyDescent="0.3">
      <c r="A22" s="18" t="s">
        <v>60</v>
      </c>
      <c r="B22" s="36" t="s">
        <v>37</v>
      </c>
      <c r="C22" s="19">
        <f>SUM(C18:C21)</f>
        <v>423401.11</v>
      </c>
      <c r="D22" s="19">
        <f>SUM(D18:D21)</f>
        <v>214615.47999999998</v>
      </c>
      <c r="E22" s="21">
        <f t="shared" si="0"/>
        <v>50.7</v>
      </c>
      <c r="F22" s="23"/>
    </row>
    <row r="23" spans="1:13" x14ac:dyDescent="0.3">
      <c r="A23" s="11" t="s">
        <v>61</v>
      </c>
      <c r="B23" s="35" t="s">
        <v>36</v>
      </c>
      <c r="C23" s="27">
        <v>20217</v>
      </c>
      <c r="D23" s="22">
        <v>17120.169999999998</v>
      </c>
      <c r="E23" s="16">
        <f t="shared" si="0"/>
        <v>84.7</v>
      </c>
      <c r="F23" s="23"/>
    </row>
    <row r="24" spans="1:13" x14ac:dyDescent="0.3">
      <c r="A24" s="11" t="s">
        <v>62</v>
      </c>
      <c r="B24" s="35" t="s">
        <v>35</v>
      </c>
      <c r="C24" s="27">
        <v>217319.5</v>
      </c>
      <c r="D24" s="22">
        <v>144003.54</v>
      </c>
      <c r="E24" s="16">
        <f t="shared" si="0"/>
        <v>66.3</v>
      </c>
      <c r="F24" s="23"/>
    </row>
    <row r="25" spans="1:13" x14ac:dyDescent="0.3">
      <c r="A25" s="11" t="s">
        <v>98</v>
      </c>
      <c r="B25" s="35" t="s">
        <v>99</v>
      </c>
      <c r="C25" s="27">
        <v>29089.51</v>
      </c>
      <c r="D25" s="22">
        <v>14046.76</v>
      </c>
      <c r="E25" s="16">
        <f t="shared" si="0"/>
        <v>48.3</v>
      </c>
      <c r="F25" s="23"/>
    </row>
    <row r="26" spans="1:13" x14ac:dyDescent="0.3">
      <c r="A26" s="11" t="s">
        <v>63</v>
      </c>
      <c r="B26" s="35" t="s">
        <v>34</v>
      </c>
      <c r="C26" s="27">
        <v>1136006.29</v>
      </c>
      <c r="D26" s="22">
        <v>745827.66</v>
      </c>
      <c r="E26" s="16">
        <f t="shared" si="0"/>
        <v>65.7</v>
      </c>
      <c r="F26" s="23"/>
    </row>
    <row r="27" spans="1:13" x14ac:dyDescent="0.3">
      <c r="A27" s="11" t="s">
        <v>64</v>
      </c>
      <c r="B27" s="35" t="s">
        <v>33</v>
      </c>
      <c r="C27" s="27">
        <v>2792072.38</v>
      </c>
      <c r="D27" s="22">
        <v>1551348.93</v>
      </c>
      <c r="E27" s="16">
        <f t="shared" si="0"/>
        <v>55.6</v>
      </c>
      <c r="F27" s="23"/>
    </row>
    <row r="28" spans="1:13" s="43" customFormat="1" ht="21.75" customHeight="1" x14ac:dyDescent="0.3">
      <c r="A28" s="38" t="s">
        <v>104</v>
      </c>
      <c r="B28" s="39" t="s">
        <v>105</v>
      </c>
      <c r="C28" s="40">
        <v>1100</v>
      </c>
      <c r="D28" s="41">
        <v>1100</v>
      </c>
      <c r="E28" s="42">
        <f t="shared" si="0"/>
        <v>100</v>
      </c>
    </row>
    <row r="29" spans="1:13" x14ac:dyDescent="0.3">
      <c r="A29" s="11" t="s">
        <v>65</v>
      </c>
      <c r="B29" s="35" t="s">
        <v>32</v>
      </c>
      <c r="C29" s="27">
        <v>254157.48</v>
      </c>
      <c r="D29" s="22">
        <v>164670.51</v>
      </c>
      <c r="E29" s="16">
        <f t="shared" si="0"/>
        <v>64.8</v>
      </c>
      <c r="F29" s="23"/>
    </row>
    <row r="30" spans="1:13" x14ac:dyDescent="0.3">
      <c r="A30" s="18" t="s">
        <v>66</v>
      </c>
      <c r="B30" s="36" t="s">
        <v>31</v>
      </c>
      <c r="C30" s="19">
        <f>SUM(C23:C29)</f>
        <v>4449962.16</v>
      </c>
      <c r="D30" s="20">
        <f>SUM(D23:D29)</f>
        <v>2638117.5700000003</v>
      </c>
      <c r="E30" s="21">
        <f t="shared" si="0"/>
        <v>59.3</v>
      </c>
      <c r="F30" s="23"/>
    </row>
    <row r="31" spans="1:13" x14ac:dyDescent="0.3">
      <c r="A31" s="11" t="s">
        <v>67</v>
      </c>
      <c r="B31" s="35" t="s">
        <v>30</v>
      </c>
      <c r="C31" s="31">
        <v>729911.75</v>
      </c>
      <c r="D31" s="22">
        <v>548059.07999999996</v>
      </c>
      <c r="E31" s="16">
        <f t="shared" si="0"/>
        <v>75.099999999999994</v>
      </c>
      <c r="F31" s="23"/>
    </row>
    <row r="32" spans="1:13" x14ac:dyDescent="0.3">
      <c r="A32" s="11" t="s">
        <v>68</v>
      </c>
      <c r="B32" s="35" t="s">
        <v>29</v>
      </c>
      <c r="C32" s="31">
        <v>288658.88</v>
      </c>
      <c r="D32" s="22">
        <v>33712.25</v>
      </c>
      <c r="E32" s="16">
        <f t="shared" si="0"/>
        <v>11.7</v>
      </c>
      <c r="F32" s="23"/>
    </row>
    <row r="33" spans="1:6" x14ac:dyDescent="0.3">
      <c r="A33" s="11" t="s">
        <v>69</v>
      </c>
      <c r="B33" s="35" t="s">
        <v>28</v>
      </c>
      <c r="C33" s="31">
        <v>945015.13</v>
      </c>
      <c r="D33" s="22">
        <v>458313.29</v>
      </c>
      <c r="E33" s="16">
        <f t="shared" si="0"/>
        <v>48.5</v>
      </c>
      <c r="F33" s="23"/>
    </row>
    <row r="34" spans="1:6" ht="37.5" x14ac:dyDescent="0.3">
      <c r="A34" s="11" t="s">
        <v>70</v>
      </c>
      <c r="B34" s="35" t="s">
        <v>27</v>
      </c>
      <c r="C34" s="31">
        <v>131286.70000000001</v>
      </c>
      <c r="D34" s="22">
        <v>81046.600000000006</v>
      </c>
      <c r="E34" s="16">
        <f t="shared" si="0"/>
        <v>61.7</v>
      </c>
      <c r="F34" s="23"/>
    </row>
    <row r="35" spans="1:6" x14ac:dyDescent="0.3">
      <c r="A35" s="18" t="s">
        <v>71</v>
      </c>
      <c r="B35" s="36" t="s">
        <v>26</v>
      </c>
      <c r="C35" s="19">
        <f>SUM(C31:C34)</f>
        <v>2094872.46</v>
      </c>
      <c r="D35" s="20">
        <f>SUM(D31:D34)</f>
        <v>1121131.22</v>
      </c>
      <c r="E35" s="21">
        <f t="shared" si="0"/>
        <v>53.5</v>
      </c>
      <c r="F35" s="23"/>
    </row>
    <row r="36" spans="1:6" x14ac:dyDescent="0.3">
      <c r="A36" s="11" t="s">
        <v>72</v>
      </c>
      <c r="B36" s="35" t="s">
        <v>25</v>
      </c>
      <c r="C36" s="31">
        <v>61433.67</v>
      </c>
      <c r="D36" s="22">
        <v>47990.89</v>
      </c>
      <c r="E36" s="16">
        <f t="shared" si="0"/>
        <v>78.099999999999994</v>
      </c>
      <c r="F36" s="23"/>
    </row>
    <row r="37" spans="1:6" x14ac:dyDescent="0.3">
      <c r="A37" s="18" t="s">
        <v>73</v>
      </c>
      <c r="B37" s="36" t="s">
        <v>24</v>
      </c>
      <c r="C37" s="19">
        <f>C36</f>
        <v>61433.67</v>
      </c>
      <c r="D37" s="20">
        <f>D36</f>
        <v>47990.89</v>
      </c>
      <c r="E37" s="21">
        <f t="shared" si="0"/>
        <v>78.099999999999994</v>
      </c>
      <c r="F37" s="23"/>
    </row>
    <row r="38" spans="1:6" x14ac:dyDescent="0.3">
      <c r="A38" s="11" t="s">
        <v>74</v>
      </c>
      <c r="B38" s="35" t="s">
        <v>23</v>
      </c>
      <c r="C38" s="31">
        <v>6971225.0599999996</v>
      </c>
      <c r="D38" s="22">
        <v>4189088.07</v>
      </c>
      <c r="E38" s="16">
        <f t="shared" si="0"/>
        <v>60.1</v>
      </c>
      <c r="F38" s="23"/>
    </row>
    <row r="39" spans="1:6" x14ac:dyDescent="0.3">
      <c r="A39" s="11" t="s">
        <v>75</v>
      </c>
      <c r="B39" s="35" t="s">
        <v>22</v>
      </c>
      <c r="C39" s="31">
        <v>8084475.6600000001</v>
      </c>
      <c r="D39" s="22">
        <v>4894028.87</v>
      </c>
      <c r="E39" s="16">
        <f t="shared" si="0"/>
        <v>60.5</v>
      </c>
      <c r="F39" s="23"/>
    </row>
    <row r="40" spans="1:6" x14ac:dyDescent="0.3">
      <c r="A40" s="11" t="s">
        <v>76</v>
      </c>
      <c r="B40" s="35" t="s">
        <v>21</v>
      </c>
      <c r="C40" s="31">
        <v>933701.59</v>
      </c>
      <c r="D40" s="22">
        <v>595654.68000000005</v>
      </c>
      <c r="E40" s="16">
        <f>ROUND(D40/C40*100,1)</f>
        <v>63.8</v>
      </c>
      <c r="F40" s="23"/>
    </row>
    <row r="41" spans="1:6" ht="37.5" x14ac:dyDescent="0.3">
      <c r="A41" s="32" t="s">
        <v>96</v>
      </c>
      <c r="B41" s="37" t="s">
        <v>97</v>
      </c>
      <c r="C41" s="34">
        <v>1465.84</v>
      </c>
      <c r="D41" s="33">
        <v>683.13</v>
      </c>
      <c r="E41" s="16">
        <f>ROUND(D41/C41*100,1)</f>
        <v>46.6</v>
      </c>
      <c r="F41" s="23"/>
    </row>
    <row r="42" spans="1:6" x14ac:dyDescent="0.3">
      <c r="A42" s="11" t="s">
        <v>77</v>
      </c>
      <c r="B42" s="35" t="s">
        <v>20</v>
      </c>
      <c r="C42" s="31">
        <v>123772.97</v>
      </c>
      <c r="D42" s="22">
        <v>80661.23</v>
      </c>
      <c r="E42" s="16">
        <f t="shared" si="0"/>
        <v>65.2</v>
      </c>
      <c r="F42" s="23"/>
    </row>
    <row r="43" spans="1:6" x14ac:dyDescent="0.3">
      <c r="A43" s="11" t="s">
        <v>78</v>
      </c>
      <c r="B43" s="35" t="s">
        <v>19</v>
      </c>
      <c r="C43" s="31">
        <v>541701.61</v>
      </c>
      <c r="D43" s="22">
        <v>386635.65</v>
      </c>
      <c r="E43" s="16">
        <f t="shared" si="0"/>
        <v>71.400000000000006</v>
      </c>
      <c r="F43" s="23"/>
    </row>
    <row r="44" spans="1:6" x14ac:dyDescent="0.3">
      <c r="A44" s="18" t="s">
        <v>79</v>
      </c>
      <c r="B44" s="36" t="s">
        <v>18</v>
      </c>
      <c r="C44" s="19">
        <f>C38+C39+C40+C41+C42+C43</f>
        <v>16656342.729999999</v>
      </c>
      <c r="D44" s="20">
        <f>SUM(D38:D43)</f>
        <v>10146751.630000001</v>
      </c>
      <c r="E44" s="21">
        <f t="shared" si="0"/>
        <v>60.9</v>
      </c>
      <c r="F44" s="23"/>
    </row>
    <row r="45" spans="1:6" x14ac:dyDescent="0.3">
      <c r="A45" s="11" t="s">
        <v>80</v>
      </c>
      <c r="B45" s="35" t="s">
        <v>17</v>
      </c>
      <c r="C45" s="31">
        <v>1032234.8</v>
      </c>
      <c r="D45" s="22">
        <v>668923.94999999995</v>
      </c>
      <c r="E45" s="16">
        <f t="shared" si="0"/>
        <v>64.8</v>
      </c>
      <c r="F45" s="23"/>
    </row>
    <row r="46" spans="1:6" x14ac:dyDescent="0.3">
      <c r="A46" s="11" t="s">
        <v>81</v>
      </c>
      <c r="B46" s="35" t="s">
        <v>16</v>
      </c>
      <c r="C46" s="31">
        <v>1760.9</v>
      </c>
      <c r="D46" s="22">
        <v>1724.8</v>
      </c>
      <c r="E46" s="16">
        <f t="shared" si="0"/>
        <v>97.9</v>
      </c>
      <c r="F46" s="23"/>
    </row>
    <row r="47" spans="1:6" x14ac:dyDescent="0.3">
      <c r="A47" s="18" t="s">
        <v>82</v>
      </c>
      <c r="B47" s="36" t="s">
        <v>15</v>
      </c>
      <c r="C47" s="19">
        <f>C46+C45</f>
        <v>1033995.7000000001</v>
      </c>
      <c r="D47" s="20">
        <f>D46+D45</f>
        <v>670648.75</v>
      </c>
      <c r="E47" s="21">
        <f t="shared" si="0"/>
        <v>64.900000000000006</v>
      </c>
      <c r="F47" s="23"/>
    </row>
    <row r="48" spans="1:6" x14ac:dyDescent="0.3">
      <c r="A48" s="11" t="s">
        <v>83</v>
      </c>
      <c r="B48" s="35" t="s">
        <v>14</v>
      </c>
      <c r="C48" s="31">
        <v>4388</v>
      </c>
      <c r="D48" s="17">
        <v>1352.63</v>
      </c>
      <c r="E48" s="16">
        <f t="shared" si="0"/>
        <v>30.8</v>
      </c>
      <c r="F48" s="23"/>
    </row>
    <row r="49" spans="1:6" x14ac:dyDescent="0.3">
      <c r="A49" s="18" t="s">
        <v>84</v>
      </c>
      <c r="B49" s="36" t="s">
        <v>13</v>
      </c>
      <c r="C49" s="19">
        <f>C48</f>
        <v>4388</v>
      </c>
      <c r="D49" s="20">
        <f>D48</f>
        <v>1352.63</v>
      </c>
      <c r="E49" s="21">
        <f t="shared" si="0"/>
        <v>30.8</v>
      </c>
      <c r="F49" s="23"/>
    </row>
    <row r="50" spans="1:6" x14ac:dyDescent="0.3">
      <c r="A50" s="11">
        <v>1001</v>
      </c>
      <c r="B50" s="35" t="s">
        <v>12</v>
      </c>
      <c r="C50" s="31">
        <v>70709.16</v>
      </c>
      <c r="D50" s="22">
        <v>53823.82</v>
      </c>
      <c r="E50" s="16">
        <f t="shared" si="0"/>
        <v>76.099999999999994</v>
      </c>
      <c r="F50" s="23"/>
    </row>
    <row r="51" spans="1:6" x14ac:dyDescent="0.3">
      <c r="A51" s="11">
        <v>1003</v>
      </c>
      <c r="B51" s="35" t="s">
        <v>11</v>
      </c>
      <c r="C51" s="31">
        <v>466922.28</v>
      </c>
      <c r="D51" s="22">
        <v>173278.96</v>
      </c>
      <c r="E51" s="16">
        <f t="shared" si="0"/>
        <v>37.1</v>
      </c>
      <c r="F51" s="23"/>
    </row>
    <row r="52" spans="1:6" x14ac:dyDescent="0.3">
      <c r="A52" s="11">
        <v>1004</v>
      </c>
      <c r="B52" s="35" t="s">
        <v>10</v>
      </c>
      <c r="C52" s="31">
        <v>212811.94</v>
      </c>
      <c r="D52" s="22">
        <v>183349.78</v>
      </c>
      <c r="E52" s="16">
        <f t="shared" si="0"/>
        <v>86.2</v>
      </c>
      <c r="F52" s="23"/>
    </row>
    <row r="53" spans="1:6" x14ac:dyDescent="0.3">
      <c r="A53" s="11">
        <v>1006</v>
      </c>
      <c r="B53" s="35" t="s">
        <v>9</v>
      </c>
      <c r="C53" s="31">
        <v>15256</v>
      </c>
      <c r="D53" s="22">
        <v>10703.46</v>
      </c>
      <c r="E53" s="16">
        <f t="shared" si="0"/>
        <v>70.2</v>
      </c>
      <c r="F53" s="23"/>
    </row>
    <row r="54" spans="1:6" x14ac:dyDescent="0.3">
      <c r="A54" s="18" t="s">
        <v>85</v>
      </c>
      <c r="B54" s="36" t="s">
        <v>8</v>
      </c>
      <c r="C54" s="19">
        <f>SUM(C50:C53)</f>
        <v>765699.38000000012</v>
      </c>
      <c r="D54" s="20">
        <f>SUM(D50:D53)</f>
        <v>421156.02</v>
      </c>
      <c r="E54" s="21">
        <f t="shared" si="0"/>
        <v>55</v>
      </c>
      <c r="F54" s="23"/>
    </row>
    <row r="55" spans="1:6" x14ac:dyDescent="0.3">
      <c r="A55" s="11">
        <v>1101</v>
      </c>
      <c r="B55" s="35" t="s">
        <v>7</v>
      </c>
      <c r="C55" s="31">
        <v>312628.3</v>
      </c>
      <c r="D55" s="22">
        <v>203195.86</v>
      </c>
      <c r="E55" s="16">
        <f t="shared" si="0"/>
        <v>65</v>
      </c>
      <c r="F55" s="23"/>
    </row>
    <row r="56" spans="1:6" x14ac:dyDescent="0.3">
      <c r="A56" s="11">
        <v>1102</v>
      </c>
      <c r="B56" s="35" t="s">
        <v>6</v>
      </c>
      <c r="C56" s="31">
        <v>2481885.5</v>
      </c>
      <c r="D56" s="22">
        <v>237207.51</v>
      </c>
      <c r="E56" s="16">
        <f t="shared" si="0"/>
        <v>9.6</v>
      </c>
      <c r="F56" s="23"/>
    </row>
    <row r="57" spans="1:6" x14ac:dyDescent="0.3">
      <c r="A57" s="11" t="s">
        <v>93</v>
      </c>
      <c r="B57" s="35" t="s">
        <v>94</v>
      </c>
      <c r="C57" s="31">
        <v>1234520.95</v>
      </c>
      <c r="D57" s="17">
        <v>780486.5</v>
      </c>
      <c r="E57" s="16">
        <f t="shared" si="0"/>
        <v>63.2</v>
      </c>
      <c r="F57" s="23"/>
    </row>
    <row r="58" spans="1:6" x14ac:dyDescent="0.3">
      <c r="A58" s="11" t="s">
        <v>108</v>
      </c>
      <c r="B58" s="35" t="s">
        <v>107</v>
      </c>
      <c r="C58" s="31">
        <v>1615.66</v>
      </c>
      <c r="D58" s="17">
        <v>599</v>
      </c>
      <c r="E58" s="16">
        <f t="shared" si="0"/>
        <v>37.1</v>
      </c>
      <c r="F58" s="23"/>
    </row>
    <row r="59" spans="1:6" x14ac:dyDescent="0.3">
      <c r="A59" s="18" t="s">
        <v>86</v>
      </c>
      <c r="B59" s="36" t="s">
        <v>5</v>
      </c>
      <c r="C59" s="19">
        <f>C55+C56+C57+C58</f>
        <v>4030650.41</v>
      </c>
      <c r="D59" s="20">
        <f>D55+D56+D57+D58</f>
        <v>1221488.8700000001</v>
      </c>
      <c r="E59" s="21">
        <f>ROUND(D59/C59*100,1)</f>
        <v>30.3</v>
      </c>
      <c r="F59" s="23"/>
    </row>
    <row r="60" spans="1:6" x14ac:dyDescent="0.3">
      <c r="A60" s="11">
        <v>1202</v>
      </c>
      <c r="B60" s="35" t="s">
        <v>4</v>
      </c>
      <c r="C60" s="31">
        <v>7587</v>
      </c>
      <c r="D60" s="22">
        <v>6026.17</v>
      </c>
      <c r="E60" s="16">
        <f t="shared" si="0"/>
        <v>79.400000000000006</v>
      </c>
      <c r="F60" s="23"/>
    </row>
    <row r="61" spans="1:6" x14ac:dyDescent="0.3">
      <c r="A61" s="18" t="s">
        <v>87</v>
      </c>
      <c r="B61" s="36" t="s">
        <v>3</v>
      </c>
      <c r="C61" s="19">
        <f>C60</f>
        <v>7587</v>
      </c>
      <c r="D61" s="20">
        <f>D60</f>
        <v>6026.17</v>
      </c>
      <c r="E61" s="21">
        <f t="shared" si="0"/>
        <v>79.400000000000006</v>
      </c>
      <c r="F61" s="23"/>
    </row>
    <row r="62" spans="1:6" ht="37.5" x14ac:dyDescent="0.3">
      <c r="A62" s="11">
        <v>1301</v>
      </c>
      <c r="B62" s="35" t="s">
        <v>2</v>
      </c>
      <c r="C62" s="27">
        <v>14300.77</v>
      </c>
      <c r="D62" s="22">
        <v>707.38</v>
      </c>
      <c r="E62" s="16">
        <f t="shared" si="0"/>
        <v>4.9000000000000004</v>
      </c>
      <c r="F62" s="23"/>
    </row>
    <row r="63" spans="1:6" ht="37.5" x14ac:dyDescent="0.3">
      <c r="A63" s="18" t="s">
        <v>88</v>
      </c>
      <c r="B63" s="36" t="s">
        <v>1</v>
      </c>
      <c r="C63" s="19">
        <f>C62</f>
        <v>14300.77</v>
      </c>
      <c r="D63" s="20">
        <f>D62</f>
        <v>707.38</v>
      </c>
      <c r="E63" s="21">
        <f t="shared" si="0"/>
        <v>4.9000000000000004</v>
      </c>
      <c r="F63" s="23"/>
    </row>
    <row r="64" spans="1:6" x14ac:dyDescent="0.3">
      <c r="A64" s="45" t="s">
        <v>0</v>
      </c>
      <c r="B64" s="46"/>
      <c r="C64" s="19">
        <f>C15+C22+C30+C35+C37+C44+C47+C49+C54+C59+C61++C17+C63</f>
        <v>31541920.729999997</v>
      </c>
      <c r="D64" s="20">
        <f>D15+D22+D30+D35+D37+D44+D47+D49+D54+D59+D61+D63</f>
        <v>17654801.91</v>
      </c>
      <c r="E64" s="21">
        <f>ROUND(D64/C64*100,1)</f>
        <v>56</v>
      </c>
      <c r="F64" s="23"/>
    </row>
    <row r="65" spans="1:6" x14ac:dyDescent="0.3">
      <c r="A65" s="4"/>
      <c r="B65" s="7"/>
      <c r="C65" s="24"/>
      <c r="D65" s="24"/>
      <c r="E65" s="23"/>
      <c r="F65" s="23"/>
    </row>
    <row r="66" spans="1:6" x14ac:dyDescent="0.3">
      <c r="A66" s="4"/>
      <c r="B66" s="7"/>
      <c r="C66" s="24"/>
      <c r="D66" s="24"/>
      <c r="E66" s="23"/>
      <c r="F66" s="23"/>
    </row>
    <row r="67" spans="1:6" x14ac:dyDescent="0.3">
      <c r="A67" s="1"/>
      <c r="B67" s="6"/>
      <c r="C67" s="2"/>
      <c r="D67" s="2"/>
    </row>
    <row r="68" spans="1:6" x14ac:dyDescent="0.3">
      <c r="A68" s="1"/>
      <c r="B68" s="6"/>
      <c r="C68" s="2"/>
      <c r="D68" s="2"/>
    </row>
    <row r="69" spans="1:6" x14ac:dyDescent="0.3">
      <c r="A69" s="1"/>
      <c r="B69" s="6"/>
      <c r="C69" s="2"/>
      <c r="D69" s="2"/>
    </row>
    <row r="70" spans="1:6" x14ac:dyDescent="0.3">
      <c r="A70" s="1"/>
      <c r="B70" s="6"/>
      <c r="C70" s="2"/>
      <c r="D70" s="2"/>
    </row>
    <row r="71" spans="1:6" x14ac:dyDescent="0.3">
      <c r="A71" s="1"/>
      <c r="B71" s="6"/>
      <c r="C71" s="2"/>
      <c r="D71" s="2"/>
    </row>
    <row r="72" spans="1:6" x14ac:dyDescent="0.3">
      <c r="A72" s="1"/>
      <c r="B72" s="6"/>
      <c r="C72" s="2"/>
      <c r="D72" s="2"/>
    </row>
  </sheetData>
  <mergeCells count="5">
    <mergeCell ref="A2:E2"/>
    <mergeCell ref="A64:B64"/>
    <mergeCell ref="D1:E1"/>
    <mergeCell ref="D4:E4"/>
    <mergeCell ref="L8:M18"/>
  </mergeCells>
  <pageMargins left="1.1811023622047245" right="0.39370078740157483" top="0.39370078740157483" bottom="0.39370078740157483" header="0.51181102362204722" footer="0.51181102362204722"/>
  <pageSetup paperSize="9" scale="5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2024-10-16T07:28:33Z</cp:lastPrinted>
  <dcterms:created xsi:type="dcterms:W3CDTF">2019-04-15T12:29:28Z</dcterms:created>
  <dcterms:modified xsi:type="dcterms:W3CDTF">2024-10-16T10:27:15Z</dcterms:modified>
</cp:coreProperties>
</file>