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00" windowHeight="8490" activeTab="0"/>
  </bookViews>
  <sheets>
    <sheet name="01.07.2018" sheetId="1" r:id="rId1"/>
  </sheets>
  <definedNames>
    <definedName name="_xlnm.Print_Titles" localSheetId="0">'01.07.2018'!$5:$5</definedName>
  </definedNames>
  <calcPr fullCalcOnLoad="1"/>
</workbook>
</file>

<file path=xl/sharedStrings.xml><?xml version="1.0" encoding="utf-8"?>
<sst xmlns="http://schemas.openxmlformats.org/spreadsheetml/2006/main" count="122" uniqueCount="122">
  <si>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</si>
  <si>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</si>
  <si>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</si>
  <si>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</si>
  <si>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</si>
  <si>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</si>
  <si>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</si>
  <si>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</si>
  <si>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</si>
  <si>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</si>
  <si>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</si>
  <si>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</si>
  <si>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</si>
  <si>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</si>
  <si>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</si>
  <si>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</si>
  <si>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</si>
  <si>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</si>
  <si>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</si>
  <si>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</si>
  <si>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</si>
  <si>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</si>
  <si>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</si>
  <si>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</si>
  <si>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</si>
  <si>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</si>
  <si>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</si>
  <si>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</si>
  <si>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</si>
  <si>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</si>
  <si>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</si>
  <si>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</si>
  <si>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</si>
  <si>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</si>
  <si>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</si>
  <si>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</si>
  <si>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</si>
  <si>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</si>
  <si>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</si>
  <si>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</si>
  <si>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</si>
  <si>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</si>
  <si>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</si>
  <si>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</si>
  <si>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</si>
  <si>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</si>
  <si>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</si>
  <si>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</si>
  <si>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</si>
  <si>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</si>
  <si>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</si>
  <si>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</si>
  <si>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</si>
  <si>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</si>
  <si>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</si>
  <si>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</si>
  <si>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</si>
  <si>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</si>
  <si>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</si>
  <si>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</si>
  <si>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>тыс. рублей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</si>
  <si>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</si>
  <si>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</si>
  <si>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000 2 18 00000 00 0000 180</t>
  </si>
  <si>
    <t>000 2 02 00000 00 0000 000</t>
  </si>
  <si>
    <t xml:space="preserve">Доходы бюджетов городских округов от возврата бюджетными учреждениями остатков субсидий прошлых лет 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</si>
  <si>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</si>
  <si>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</si>
  <si>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</si>
  <si>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</si>
  <si>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</si>
  <si>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</si>
  <si>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</si>
  <si>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</si>
  <si>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</si>
  <si>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</si>
  <si>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</si>
  <si>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</si>
  <si>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</si>
  <si>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</si>
  <si>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>Доходы бюджетов городских округов от возврата иными организациями остатков субсидий прошлых лет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</si>
  <si>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</si>
  <si>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</si>
  <si>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</si>
  <si>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</si>
  <si>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</si>
  <si>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</si>
  <si>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</si>
  <si>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050 2 07 04050 04 0000 180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</si>
  <si>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</si>
  <si>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</si>
  <si>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</si>
  <si>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050 2 02 10000 00 0000 151</t>
  </si>
  <si>
    <t>050 2 02 20000 00 0000 151</t>
  </si>
  <si>
    <t>050 2 02 30000 00 0000 151</t>
  </si>
  <si>
    <t>050 2 02 40000 00 0000 151</t>
  </si>
  <si>
    <t xml:space="preserve">050 2 19 60010 04 0000 151 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</si>
  <si>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</si>
  <si>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</si>
  <si>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r>
      <t xml:space="preserve">000 2 18 04010 04 </t>
    </r>
    <r>
      <rPr>
        <sz val="14"/>
        <color indexed="8"/>
        <rFont val="Times New Roman"/>
        <family val="1"/>
      </rPr>
      <t xml:space="preserve">0000 </t>
    </r>
    <r>
      <rPr>
        <sz val="14"/>
        <rFont val="Times New Roman"/>
        <family val="1"/>
      </rPr>
      <t>180</t>
    </r>
  </si>
  <si>
    <t>000 2 18 04020 04 0000 180</t>
  </si>
  <si>
    <t>000 2 18 04030 04 0000 180</t>
  </si>
  <si>
    <t>000 1 13 02994 04 0000 130</t>
  </si>
  <si>
    <t xml:space="preserve">Доходы бюджетов бюджетной системы Российской Федерации от возврата организациями остатков субсидий прошлых лет  </t>
  </si>
  <si>
    <t>040 1 11 08040 04 0000 120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</si>
  <si>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</si>
  <si>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Утверждено по бюджету на 2018 год</t>
  </si>
  <si>
    <t>040 1 14 02042 04 0000 410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</si>
  <si>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</si>
  <si>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000 1 11 05074 04 0000 120</t>
  </si>
  <si>
    <t>000 1 11 05034 04 0000 120</t>
  </si>
  <si>
    <t>% исполнения к утверждённому плану 2018 года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</si>
  <si>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</si>
  <si>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</si>
  <si>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</si>
  <si>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бюджетов городских округов от возврата автономными учреждениями остатков субсидий прошлых лет</t>
  </si>
  <si>
    <t>000 1 11 05324 04 0000 120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</si>
  <si>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</si>
  <si>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1 полугодие 2018 года</t>
  </si>
  <si>
    <t>% исполнения к плану 1 полугодия 2018 года</t>
  </si>
  <si>
    <t>Фактическое исполнение на 1.07.2018 года</t>
  </si>
  <si>
    <t>бюджета города Нижневартовска по доходам за полугодие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</si>
</sst>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\.00\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/m/yy;@"/>
    <numFmt numFmtId="181" formatCode="#,##0.00000"/>
    <numFmt numFmtId="182" formatCode="#,##0.0000"/>
    <numFmt numFmtId="183" formatCode="#,##0.000000"/>
    <numFmt numFmtId="18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0" xfId="0" applyFill="1" applyAlignment="1">
      <alignment/>
    </xf>
    <xf numFmtId="0" fontId="42" fillId="0" borderId="0" xfId="0" applyFont="1" applyAlignment="1">
      <alignment horizontal="center"/>
    </xf>
    <xf numFmtId="172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42" fillId="33" borderId="12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>
      <alignment/>
    </xf>
    <xf numFmtId="0" fontId="43" fillId="33" borderId="10" xfId="0" applyNumberFormat="1" applyFont="1" applyFill="1" applyBorder="1" applyAlignment="1">
      <alignment horizontal="justify" wrapText="1"/>
    </xf>
    <xf numFmtId="0" fontId="42" fillId="33" borderId="13" xfId="0" applyNumberFormat="1" applyFont="1" applyFill="1" applyBorder="1" applyAlignment="1">
      <alignment horizontal="right"/>
    </xf>
    <xf numFmtId="0" fontId="42" fillId="33" borderId="10" xfId="0" applyNumberFormat="1" applyFont="1" applyFill="1" applyBorder="1" applyAlignment="1">
      <alignment horizontal="justify" wrapText="1"/>
    </xf>
    <xf numFmtId="0" fontId="43" fillId="33" borderId="13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justify" wrapText="1"/>
    </xf>
    <xf numFmtId="0" fontId="42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justify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2" fontId="4" fillId="33" borderId="16" xfId="0" applyNumberFormat="1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0" zoomScaleNormal="80" zoomScalePageLayoutView="0" workbookViewId="0" topLeftCell="A55">
      <selection activeCell="B9" sqref="B9"/>
    </sheetView>
  </sheetViews>
  <sheetFormatPr defaultColWidth="9.140625" defaultRowHeight="15"/>
  <cols>
    <col min="1" max="1" width="34.00390625" style="0" customWidth="1"/>
    <col min="2" max="2" width="83.140625" style="0" customWidth="1"/>
    <col min="3" max="3" width="19.7109375" style="0" customWidth="1"/>
    <col min="4" max="5" width="19.140625" style="0" customWidth="1"/>
    <col min="6" max="6" width="20.28125" style="0" customWidth="1"/>
    <col min="7" max="7" width="22.28125" style="0" customWidth="1"/>
  </cols>
  <sheetData>
    <row r="1" spans="1:7" ht="18.75">
      <c r="A1" s="14" t="s">
        <v>59</v>
      </c>
      <c r="B1" s="14"/>
      <c r="C1" s="14"/>
      <c r="D1" s="14"/>
      <c r="E1" s="14"/>
      <c r="F1" s="14"/>
      <c r="G1" s="14"/>
    </row>
    <row r="2" spans="1:7" ht="18.75">
      <c r="A2" s="14" t="s">
        <v>121</v>
      </c>
      <c r="B2" s="14"/>
      <c r="C2" s="14"/>
      <c r="D2" s="14"/>
      <c r="E2" s="14"/>
      <c r="F2" s="14"/>
      <c r="G2" s="14"/>
    </row>
    <row r="3" spans="1:7" ht="15.75">
      <c r="A3" s="15"/>
      <c r="B3" s="15"/>
      <c r="C3" s="15"/>
      <c r="D3" s="15"/>
      <c r="E3" s="15"/>
      <c r="F3" s="15"/>
      <c r="G3" s="15"/>
    </row>
    <row r="4" spans="1:7" ht="18.75">
      <c r="A4" s="1"/>
      <c r="B4" s="1"/>
      <c r="C4" s="1"/>
      <c r="D4" s="1"/>
      <c r="F4" s="2"/>
      <c r="G4" s="4" t="s">
        <v>60</v>
      </c>
    </row>
    <row r="5" spans="1:7" ht="66" customHeight="1">
      <c r="A5" s="16" t="s">
        <v>0</v>
      </c>
      <c r="B5" s="16" t="s">
        <v>1</v>
      </c>
      <c r="C5" s="16" t="s">
        <v>106</v>
      </c>
      <c r="D5" s="16" t="s">
        <v>118</v>
      </c>
      <c r="E5" s="16" t="s">
        <v>120</v>
      </c>
      <c r="F5" s="16" t="s">
        <v>111</v>
      </c>
      <c r="G5" s="16" t="s">
        <v>119</v>
      </c>
    </row>
    <row r="6" spans="1:7" ht="27" customHeight="1">
      <c r="A6" s="17"/>
      <c r="B6" s="18" t="s">
        <v>2</v>
      </c>
      <c r="C6" s="7">
        <f>SUM(C7,C8,C10,C15,C18:C20,C31,C33,C37,C44,C45)</f>
        <v>6593344.920000001</v>
      </c>
      <c r="D6" s="7">
        <f>SUM(D7,D8,D10,D15,D18:D20,D31,D33,D37,D44,D45)</f>
        <v>3170354.5300000003</v>
      </c>
      <c r="E6" s="13">
        <f>SUM(E7,E8,E10,E15,E18:E20,E31,E33,E37,E44,E45)</f>
        <v>3268388.026</v>
      </c>
      <c r="F6" s="8">
        <f aca="true" t="shared" si="0" ref="F6:F18">E6/C6*100</f>
        <v>49.57101540503056</v>
      </c>
      <c r="G6" s="8">
        <f aca="true" t="shared" si="1" ref="G6:G18">E6/D6*100</f>
        <v>103.0921934778064</v>
      </c>
    </row>
    <row r="7" spans="1:7" ht="30.75" customHeight="1">
      <c r="A7" s="19" t="s">
        <v>3</v>
      </c>
      <c r="B7" s="20" t="s">
        <v>4</v>
      </c>
      <c r="C7" s="5">
        <v>4267666.3</v>
      </c>
      <c r="D7" s="5">
        <v>2066946.8</v>
      </c>
      <c r="E7" s="5">
        <v>2064219.647</v>
      </c>
      <c r="F7" s="6">
        <f t="shared" si="0"/>
        <v>48.36881569207977</v>
      </c>
      <c r="G7" s="6">
        <f t="shared" si="1"/>
        <v>99.86805886827857</v>
      </c>
    </row>
    <row r="8" spans="1:7" ht="37.5">
      <c r="A8" s="21" t="s">
        <v>67</v>
      </c>
      <c r="B8" s="18" t="s">
        <v>68</v>
      </c>
      <c r="C8" s="7">
        <f>C9</f>
        <v>14153.65</v>
      </c>
      <c r="D8" s="7">
        <f>D9</f>
        <v>6235</v>
      </c>
      <c r="E8" s="7">
        <f>E9</f>
        <v>7553.965</v>
      </c>
      <c r="F8" s="8">
        <f t="shared" si="0"/>
        <v>53.37114454575321</v>
      </c>
      <c r="G8" s="8">
        <f t="shared" si="1"/>
        <v>121.15421010425021</v>
      </c>
    </row>
    <row r="9" spans="1:7" ht="37.5">
      <c r="A9" s="19" t="s">
        <v>69</v>
      </c>
      <c r="B9" s="20" t="s">
        <v>70</v>
      </c>
      <c r="C9" s="5">
        <v>14153.65</v>
      </c>
      <c r="D9" s="5">
        <v>6235</v>
      </c>
      <c r="E9" s="5">
        <v>7553.965</v>
      </c>
      <c r="F9" s="6">
        <f t="shared" si="0"/>
        <v>53.37114454575321</v>
      </c>
      <c r="G9" s="6">
        <f t="shared" si="1"/>
        <v>121.15421010425021</v>
      </c>
    </row>
    <row r="10" spans="1:7" ht="29.25" customHeight="1">
      <c r="A10" s="21" t="s">
        <v>5</v>
      </c>
      <c r="B10" s="18" t="s">
        <v>6</v>
      </c>
      <c r="C10" s="7">
        <f>SUM(C11:C14)</f>
        <v>1119421</v>
      </c>
      <c r="D10" s="7">
        <f>SUM(D11:D14)</f>
        <v>632989.9</v>
      </c>
      <c r="E10" s="7">
        <f>SUM(E11:E14)</f>
        <v>681999.8600000001</v>
      </c>
      <c r="F10" s="8">
        <f t="shared" si="0"/>
        <v>60.924340350949294</v>
      </c>
      <c r="G10" s="8">
        <f t="shared" si="1"/>
        <v>107.74261327076469</v>
      </c>
    </row>
    <row r="11" spans="1:7" ht="37.5">
      <c r="A11" s="19" t="s">
        <v>7</v>
      </c>
      <c r="B11" s="20" t="s">
        <v>8</v>
      </c>
      <c r="C11" s="5">
        <v>813000</v>
      </c>
      <c r="D11" s="5">
        <v>475417.9</v>
      </c>
      <c r="E11" s="5">
        <v>534478.974</v>
      </c>
      <c r="F11" s="6">
        <f t="shared" si="0"/>
        <v>65.74157121771218</v>
      </c>
      <c r="G11" s="6">
        <f t="shared" si="1"/>
        <v>112.42298070813068</v>
      </c>
    </row>
    <row r="12" spans="1:7" ht="27.75" customHeight="1">
      <c r="A12" s="19" t="s">
        <v>9</v>
      </c>
      <c r="B12" s="20" t="s">
        <v>10</v>
      </c>
      <c r="C12" s="5">
        <v>236932</v>
      </c>
      <c r="D12" s="5">
        <v>121800</v>
      </c>
      <c r="E12" s="9">
        <v>108192.549</v>
      </c>
      <c r="F12" s="6">
        <f t="shared" si="0"/>
        <v>45.66396645451015</v>
      </c>
      <c r="G12" s="6">
        <f t="shared" si="1"/>
        <v>88.82803694581281</v>
      </c>
    </row>
    <row r="13" spans="1:7" ht="24" customHeight="1">
      <c r="A13" s="19" t="s">
        <v>11</v>
      </c>
      <c r="B13" s="20" t="s">
        <v>50</v>
      </c>
      <c r="C13" s="5">
        <v>624</v>
      </c>
      <c r="D13" s="5">
        <v>312</v>
      </c>
      <c r="E13" s="5">
        <v>661.153</v>
      </c>
      <c r="F13" s="6">
        <f t="shared" si="0"/>
        <v>105.95400641025641</v>
      </c>
      <c r="G13" s="6">
        <f t="shared" si="1"/>
        <v>211.90801282051282</v>
      </c>
    </row>
    <row r="14" spans="1:7" ht="40.5" customHeight="1">
      <c r="A14" s="19" t="s">
        <v>71</v>
      </c>
      <c r="B14" s="20" t="s">
        <v>73</v>
      </c>
      <c r="C14" s="5">
        <v>68865</v>
      </c>
      <c r="D14" s="5">
        <v>35460</v>
      </c>
      <c r="E14" s="5">
        <v>38667.184</v>
      </c>
      <c r="F14" s="6">
        <f t="shared" si="0"/>
        <v>56.14925433819793</v>
      </c>
      <c r="G14" s="6">
        <f t="shared" si="1"/>
        <v>109.04451212633954</v>
      </c>
    </row>
    <row r="15" spans="1:7" ht="24" customHeight="1">
      <c r="A15" s="21" t="s">
        <v>12</v>
      </c>
      <c r="B15" s="18" t="s">
        <v>13</v>
      </c>
      <c r="C15" s="7">
        <f>SUM(C16:C17)</f>
        <v>250324.90000000002</v>
      </c>
      <c r="D15" s="7">
        <f>SUM(D16:D17)</f>
        <v>90035</v>
      </c>
      <c r="E15" s="13">
        <f>SUM(E16:E17)</f>
        <v>84156.97600000001</v>
      </c>
      <c r="F15" s="8">
        <f t="shared" si="0"/>
        <v>33.619099018915016</v>
      </c>
      <c r="G15" s="8">
        <f t="shared" si="1"/>
        <v>93.47140112178597</v>
      </c>
    </row>
    <row r="16" spans="1:7" ht="53.25" customHeight="1">
      <c r="A16" s="19" t="s">
        <v>14</v>
      </c>
      <c r="B16" s="20" t="s">
        <v>15</v>
      </c>
      <c r="C16" s="5">
        <v>93948.2</v>
      </c>
      <c r="D16" s="5">
        <v>17719</v>
      </c>
      <c r="E16" s="9">
        <v>12743.952</v>
      </c>
      <c r="F16" s="6">
        <f t="shared" si="0"/>
        <v>13.564870854364425</v>
      </c>
      <c r="G16" s="6">
        <f t="shared" si="1"/>
        <v>71.92252384446074</v>
      </c>
    </row>
    <row r="17" spans="1:7" ht="30" customHeight="1">
      <c r="A17" s="19" t="s">
        <v>16</v>
      </c>
      <c r="B17" s="20" t="s">
        <v>17</v>
      </c>
      <c r="C17" s="5">
        <v>156376.7</v>
      </c>
      <c r="D17" s="5">
        <v>72316</v>
      </c>
      <c r="E17" s="9">
        <v>71413.024</v>
      </c>
      <c r="F17" s="6">
        <f t="shared" si="0"/>
        <v>45.66730465600054</v>
      </c>
      <c r="G17" s="6">
        <f t="shared" si="1"/>
        <v>98.75134686653023</v>
      </c>
    </row>
    <row r="18" spans="1:7" ht="27" customHeight="1">
      <c r="A18" s="21" t="s">
        <v>18</v>
      </c>
      <c r="B18" s="18" t="s">
        <v>19</v>
      </c>
      <c r="C18" s="7">
        <v>46545.4</v>
      </c>
      <c r="D18" s="7">
        <v>22117</v>
      </c>
      <c r="E18" s="13">
        <v>21298.738</v>
      </c>
      <c r="F18" s="8">
        <f t="shared" si="0"/>
        <v>45.759061045774665</v>
      </c>
      <c r="G18" s="8">
        <f t="shared" si="1"/>
        <v>96.30030293439437</v>
      </c>
    </row>
    <row r="19" spans="1:7" ht="37.5">
      <c r="A19" s="21" t="s">
        <v>20</v>
      </c>
      <c r="B19" s="18" t="s">
        <v>51</v>
      </c>
      <c r="C19" s="7">
        <v>0</v>
      </c>
      <c r="D19" s="7">
        <v>0</v>
      </c>
      <c r="E19" s="7">
        <v>0</v>
      </c>
      <c r="F19" s="8">
        <v>0</v>
      </c>
      <c r="G19" s="8">
        <v>0</v>
      </c>
    </row>
    <row r="20" spans="1:7" ht="37.5">
      <c r="A20" s="21" t="s">
        <v>21</v>
      </c>
      <c r="B20" s="18" t="s">
        <v>22</v>
      </c>
      <c r="C20" s="7">
        <f>SUM(C21:C30)</f>
        <v>734706.4099999999</v>
      </c>
      <c r="D20" s="13">
        <f>SUM(D21:D30)</f>
        <v>252128.65999999997</v>
      </c>
      <c r="E20" s="7">
        <f>SUM(E21:E30)</f>
        <v>299326.89300000004</v>
      </c>
      <c r="F20" s="8">
        <f aca="true" t="shared" si="2" ref="F20:F27">E20/C20*100</f>
        <v>40.74102102906657</v>
      </c>
      <c r="G20" s="8">
        <f aca="true" t="shared" si="3" ref="G20:G25">E20/D20*100</f>
        <v>118.71989999074285</v>
      </c>
    </row>
    <row r="21" spans="1:7" ht="57.75" customHeight="1">
      <c r="A21" s="19" t="s">
        <v>78</v>
      </c>
      <c r="B21" s="20" t="s">
        <v>23</v>
      </c>
      <c r="C21" s="5">
        <v>8868.44</v>
      </c>
      <c r="D21" s="5">
        <v>8868.44</v>
      </c>
      <c r="E21" s="5">
        <v>5595.814</v>
      </c>
      <c r="F21" s="6">
        <f t="shared" si="2"/>
        <v>63.09806459760679</v>
      </c>
      <c r="G21" s="6">
        <f t="shared" si="3"/>
        <v>63.09806459760679</v>
      </c>
    </row>
    <row r="22" spans="1:7" ht="90" customHeight="1">
      <c r="A22" s="19" t="s">
        <v>24</v>
      </c>
      <c r="B22" s="20" t="s">
        <v>25</v>
      </c>
      <c r="C22" s="5">
        <v>620000</v>
      </c>
      <c r="D22" s="5">
        <v>195000</v>
      </c>
      <c r="E22" s="5">
        <v>238810.665</v>
      </c>
      <c r="F22" s="6">
        <f t="shared" si="2"/>
        <v>38.517849193548386</v>
      </c>
      <c r="G22" s="6">
        <f t="shared" si="3"/>
        <v>122.46700769230769</v>
      </c>
    </row>
    <row r="23" spans="1:7" ht="72.75" customHeight="1">
      <c r="A23" s="19" t="s">
        <v>79</v>
      </c>
      <c r="B23" s="20" t="s">
        <v>26</v>
      </c>
      <c r="C23" s="5">
        <v>850</v>
      </c>
      <c r="D23" s="5">
        <v>190</v>
      </c>
      <c r="E23" s="5">
        <v>461.798</v>
      </c>
      <c r="F23" s="6">
        <f t="shared" si="2"/>
        <v>54.32917647058824</v>
      </c>
      <c r="G23" s="6">
        <f t="shared" si="3"/>
        <v>243.05157894736845</v>
      </c>
    </row>
    <row r="24" spans="1:7" ht="75">
      <c r="A24" s="19" t="s">
        <v>110</v>
      </c>
      <c r="B24" s="20" t="s">
        <v>74</v>
      </c>
      <c r="C24" s="5">
        <v>1341.76</v>
      </c>
      <c r="D24" s="5">
        <v>747.12</v>
      </c>
      <c r="E24" s="5">
        <v>763.608</v>
      </c>
      <c r="F24" s="6">
        <f t="shared" si="2"/>
        <v>56.91092296684951</v>
      </c>
      <c r="G24" s="6">
        <f t="shared" si="3"/>
        <v>102.20687439768712</v>
      </c>
    </row>
    <row r="25" spans="1:7" ht="37.5" customHeight="1">
      <c r="A25" s="19" t="s">
        <v>109</v>
      </c>
      <c r="B25" s="22" t="s">
        <v>66</v>
      </c>
      <c r="C25" s="5">
        <v>88322.51</v>
      </c>
      <c r="D25" s="5">
        <v>38160.77</v>
      </c>
      <c r="E25" s="5">
        <v>43364.899</v>
      </c>
      <c r="F25" s="6">
        <f t="shared" si="2"/>
        <v>49.0983544285596</v>
      </c>
      <c r="G25" s="6">
        <f t="shared" si="3"/>
        <v>113.63737943442966</v>
      </c>
    </row>
    <row r="26" spans="1:7" ht="111.75" customHeight="1">
      <c r="A26" s="19" t="s">
        <v>83</v>
      </c>
      <c r="B26" s="22" t="s">
        <v>84</v>
      </c>
      <c r="C26" s="5">
        <v>2.3</v>
      </c>
      <c r="D26" s="5">
        <v>0</v>
      </c>
      <c r="E26" s="5">
        <v>0.543</v>
      </c>
      <c r="F26" s="6">
        <f t="shared" si="2"/>
        <v>23.608695652173918</v>
      </c>
      <c r="G26" s="6">
        <v>0</v>
      </c>
    </row>
    <row r="27" spans="1:7" ht="95.25" customHeight="1">
      <c r="A27" s="19" t="s">
        <v>116</v>
      </c>
      <c r="B27" s="22" t="s">
        <v>85</v>
      </c>
      <c r="C27" s="5">
        <v>0.2</v>
      </c>
      <c r="D27" s="5">
        <v>0</v>
      </c>
      <c r="E27" s="5">
        <v>0.067</v>
      </c>
      <c r="F27" s="6">
        <f t="shared" si="2"/>
        <v>33.5</v>
      </c>
      <c r="G27" s="6">
        <v>0</v>
      </c>
    </row>
    <row r="28" spans="1:7" ht="56.25">
      <c r="A28" s="19" t="s">
        <v>77</v>
      </c>
      <c r="B28" s="20" t="s">
        <v>27</v>
      </c>
      <c r="C28" s="5">
        <v>4662.33</v>
      </c>
      <c r="D28" s="5">
        <v>4662.33</v>
      </c>
      <c r="E28" s="5">
        <v>4662.326</v>
      </c>
      <c r="F28" s="6">
        <f aca="true" t="shared" si="4" ref="F28:F36">E28/C28*100</f>
        <v>99.99991420598714</v>
      </c>
      <c r="G28" s="6">
        <f>E28/D28*100</f>
        <v>99.99991420598714</v>
      </c>
    </row>
    <row r="29" spans="1:7" ht="95.25" customHeight="1">
      <c r="A29" s="19" t="s">
        <v>104</v>
      </c>
      <c r="B29" s="20" t="s">
        <v>105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</row>
    <row r="30" spans="1:7" ht="93.75">
      <c r="A30" s="19" t="s">
        <v>76</v>
      </c>
      <c r="B30" s="20" t="s">
        <v>52</v>
      </c>
      <c r="C30" s="5">
        <v>10658.87</v>
      </c>
      <c r="D30" s="5">
        <v>4500</v>
      </c>
      <c r="E30" s="5">
        <v>5667.173</v>
      </c>
      <c r="F30" s="6">
        <f t="shared" si="4"/>
        <v>53.16860980572987</v>
      </c>
      <c r="G30" s="6">
        <f aca="true" t="shared" si="5" ref="G30:G36">E30/D30*100</f>
        <v>125.93717777777778</v>
      </c>
    </row>
    <row r="31" spans="1:7" ht="27" customHeight="1">
      <c r="A31" s="21" t="s">
        <v>28</v>
      </c>
      <c r="B31" s="18" t="s">
        <v>29</v>
      </c>
      <c r="C31" s="7">
        <f>C32</f>
        <v>14026.4</v>
      </c>
      <c r="D31" s="7">
        <f>D32</f>
        <v>7013.2</v>
      </c>
      <c r="E31" s="7">
        <f>E32</f>
        <v>6047.393</v>
      </c>
      <c r="F31" s="8">
        <f t="shared" si="4"/>
        <v>43.11436291564478</v>
      </c>
      <c r="G31" s="8">
        <f t="shared" si="5"/>
        <v>86.22872583128957</v>
      </c>
    </row>
    <row r="32" spans="1:7" ht="29.25" customHeight="1">
      <c r="A32" s="19" t="s">
        <v>53</v>
      </c>
      <c r="B32" s="20" t="s">
        <v>30</v>
      </c>
      <c r="C32" s="5">
        <v>14026.4</v>
      </c>
      <c r="D32" s="5">
        <v>7013.2</v>
      </c>
      <c r="E32" s="9">
        <v>6047.393</v>
      </c>
      <c r="F32" s="6">
        <f t="shared" si="4"/>
        <v>43.11436291564478</v>
      </c>
      <c r="G32" s="6">
        <f t="shared" si="5"/>
        <v>86.22872583128957</v>
      </c>
    </row>
    <row r="33" spans="1:7" ht="37.5">
      <c r="A33" s="21" t="s">
        <v>31</v>
      </c>
      <c r="B33" s="18" t="s">
        <v>32</v>
      </c>
      <c r="C33" s="13">
        <f>SUM(C34:C36)</f>
        <v>24034.550000000003</v>
      </c>
      <c r="D33" s="13">
        <f>SUM(D34:D36)</f>
        <v>22877.18</v>
      </c>
      <c r="E33" s="13">
        <f>SUM(E34:E36)</f>
        <v>23937.274999999998</v>
      </c>
      <c r="F33" s="8">
        <f t="shared" si="4"/>
        <v>99.59527014235753</v>
      </c>
      <c r="G33" s="8">
        <f t="shared" si="5"/>
        <v>104.63385347319904</v>
      </c>
    </row>
    <row r="34" spans="1:7" ht="37.5">
      <c r="A34" s="19" t="s">
        <v>86</v>
      </c>
      <c r="B34" s="20" t="s">
        <v>33</v>
      </c>
      <c r="C34" s="5">
        <v>2135.43</v>
      </c>
      <c r="D34" s="5">
        <v>1116.03</v>
      </c>
      <c r="E34" s="5">
        <v>1634.127</v>
      </c>
      <c r="F34" s="6">
        <f t="shared" si="4"/>
        <v>76.524493895843</v>
      </c>
      <c r="G34" s="6">
        <f t="shared" si="5"/>
        <v>146.42321442971965</v>
      </c>
    </row>
    <row r="35" spans="1:7" ht="42" customHeight="1">
      <c r="A35" s="19" t="s">
        <v>98</v>
      </c>
      <c r="B35" s="20" t="s">
        <v>87</v>
      </c>
      <c r="C35" s="5">
        <v>279.22</v>
      </c>
      <c r="D35" s="5">
        <v>141.25</v>
      </c>
      <c r="E35" s="5">
        <v>153.994</v>
      </c>
      <c r="F35" s="6">
        <f t="shared" si="4"/>
        <v>55.15149344602822</v>
      </c>
      <c r="G35" s="6">
        <f t="shared" si="5"/>
        <v>109.02230088495574</v>
      </c>
    </row>
    <row r="36" spans="1:7" ht="34.5" customHeight="1">
      <c r="A36" s="19" t="s">
        <v>102</v>
      </c>
      <c r="B36" s="20" t="s">
        <v>34</v>
      </c>
      <c r="C36" s="5">
        <v>21619.9</v>
      </c>
      <c r="D36" s="5">
        <v>21619.9</v>
      </c>
      <c r="E36" s="9">
        <v>22149.154</v>
      </c>
      <c r="F36" s="6">
        <f t="shared" si="4"/>
        <v>102.4479946715757</v>
      </c>
      <c r="G36" s="6">
        <f t="shared" si="5"/>
        <v>102.4479946715757</v>
      </c>
    </row>
    <row r="37" spans="1:7" ht="35.25" customHeight="1">
      <c r="A37" s="21" t="s">
        <v>35</v>
      </c>
      <c r="B37" s="18" t="s">
        <v>54</v>
      </c>
      <c r="C37" s="13">
        <f>SUM(C38:C43)</f>
        <v>59899.78999999999</v>
      </c>
      <c r="D37" s="13">
        <f>SUM(D38:D43)</f>
        <v>34117.78</v>
      </c>
      <c r="E37" s="7">
        <f>SUM(E38:E43)</f>
        <v>44255.009</v>
      </c>
      <c r="F37" s="8">
        <f aca="true" t="shared" si="6" ref="F37:F45">E37/C37*100</f>
        <v>73.88174315803111</v>
      </c>
      <c r="G37" s="8">
        <f aca="true" t="shared" si="7" ref="G37:G45">E37/D37*100</f>
        <v>129.7124519825147</v>
      </c>
    </row>
    <row r="38" spans="1:7" ht="38.25" customHeight="1">
      <c r="A38" s="19" t="s">
        <v>36</v>
      </c>
      <c r="B38" s="20" t="s">
        <v>37</v>
      </c>
      <c r="C38" s="5">
        <v>3449.24</v>
      </c>
      <c r="D38" s="5">
        <v>1248</v>
      </c>
      <c r="E38" s="9">
        <v>2573.504</v>
      </c>
      <c r="F38" s="6">
        <f t="shared" si="6"/>
        <v>74.61075483294871</v>
      </c>
      <c r="G38" s="6">
        <f t="shared" si="7"/>
        <v>206.21025641025642</v>
      </c>
    </row>
    <row r="39" spans="1:7" ht="89.25" customHeight="1">
      <c r="A39" s="19" t="s">
        <v>107</v>
      </c>
      <c r="B39" s="20" t="s">
        <v>108</v>
      </c>
      <c r="C39" s="5">
        <v>717.47</v>
      </c>
      <c r="D39" s="5">
        <v>717.47</v>
      </c>
      <c r="E39" s="5">
        <v>717.475</v>
      </c>
      <c r="F39" s="6">
        <f t="shared" si="6"/>
        <v>100.00069689324988</v>
      </c>
      <c r="G39" s="6">
        <f t="shared" si="7"/>
        <v>100.00069689324988</v>
      </c>
    </row>
    <row r="40" spans="1:7" ht="97.5" customHeight="1">
      <c r="A40" s="19" t="s">
        <v>75</v>
      </c>
      <c r="B40" s="20" t="s">
        <v>55</v>
      </c>
      <c r="C40" s="5">
        <v>35580.77</v>
      </c>
      <c r="D40" s="5">
        <v>17500</v>
      </c>
      <c r="E40" s="5">
        <v>24077.375</v>
      </c>
      <c r="F40" s="6">
        <f t="shared" si="6"/>
        <v>67.66962884726779</v>
      </c>
      <c r="G40" s="6">
        <f t="shared" si="7"/>
        <v>137.585</v>
      </c>
    </row>
    <row r="41" spans="1:7" s="11" customFormat="1" ht="93" customHeight="1">
      <c r="A41" s="19" t="s">
        <v>112</v>
      </c>
      <c r="B41" s="20" t="s">
        <v>117</v>
      </c>
      <c r="C41" s="5">
        <v>0</v>
      </c>
      <c r="D41" s="5">
        <v>0</v>
      </c>
      <c r="E41" s="5">
        <v>988.61</v>
      </c>
      <c r="F41" s="6">
        <v>0</v>
      </c>
      <c r="G41" s="6">
        <v>0</v>
      </c>
    </row>
    <row r="42" spans="1:7" ht="56.25">
      <c r="A42" s="23" t="s">
        <v>38</v>
      </c>
      <c r="B42" s="22" t="s">
        <v>39</v>
      </c>
      <c r="C42" s="5">
        <v>20000</v>
      </c>
      <c r="D42" s="5">
        <v>14500</v>
      </c>
      <c r="E42" s="9">
        <v>15745.738</v>
      </c>
      <c r="F42" s="6">
        <f t="shared" si="6"/>
        <v>78.72869</v>
      </c>
      <c r="G42" s="6">
        <f t="shared" si="7"/>
        <v>108.59129655172413</v>
      </c>
    </row>
    <row r="43" spans="1:7" s="11" customFormat="1" ht="95.25" customHeight="1">
      <c r="A43" s="23" t="s">
        <v>113</v>
      </c>
      <c r="B43" s="22" t="s">
        <v>114</v>
      </c>
      <c r="C43" s="5">
        <v>152.31</v>
      </c>
      <c r="D43" s="5">
        <v>152.31</v>
      </c>
      <c r="E43" s="9">
        <v>152.307</v>
      </c>
      <c r="F43" s="6">
        <f t="shared" si="6"/>
        <v>99.99803033287374</v>
      </c>
      <c r="G43" s="6">
        <f t="shared" si="7"/>
        <v>99.99803033287374</v>
      </c>
    </row>
    <row r="44" spans="1:7" ht="30" customHeight="1">
      <c r="A44" s="24" t="s">
        <v>40</v>
      </c>
      <c r="B44" s="25" t="s">
        <v>41</v>
      </c>
      <c r="C44" s="7">
        <v>62407.84</v>
      </c>
      <c r="D44" s="7">
        <v>35738.53</v>
      </c>
      <c r="E44" s="7">
        <v>35572.715</v>
      </c>
      <c r="F44" s="8">
        <f t="shared" si="6"/>
        <v>57.00039450171644</v>
      </c>
      <c r="G44" s="8">
        <f t="shared" si="7"/>
        <v>99.53603295938585</v>
      </c>
    </row>
    <row r="45" spans="1:7" ht="29.25" customHeight="1">
      <c r="A45" s="24" t="s">
        <v>42</v>
      </c>
      <c r="B45" s="25" t="s">
        <v>56</v>
      </c>
      <c r="C45" s="7">
        <f>SUM(C46:C47)</f>
        <v>158.68</v>
      </c>
      <c r="D45" s="7">
        <f>SUM(D46:D47)</f>
        <v>155.48</v>
      </c>
      <c r="E45" s="7">
        <f>SUM(E46:E47)</f>
        <v>19.555000000000007</v>
      </c>
      <c r="F45" s="8">
        <f t="shared" si="6"/>
        <v>12.323544239979837</v>
      </c>
      <c r="G45" s="8">
        <f t="shared" si="7"/>
        <v>12.577180344738878</v>
      </c>
    </row>
    <row r="46" spans="1:7" ht="30" customHeight="1">
      <c r="A46" s="23" t="s">
        <v>89</v>
      </c>
      <c r="B46" s="22" t="s">
        <v>43</v>
      </c>
      <c r="C46" s="5">
        <v>0</v>
      </c>
      <c r="D46" s="5">
        <v>0</v>
      </c>
      <c r="E46" s="9">
        <v>-135.928</v>
      </c>
      <c r="F46" s="6">
        <v>0</v>
      </c>
      <c r="G46" s="6">
        <v>0</v>
      </c>
    </row>
    <row r="47" spans="1:7" ht="30" customHeight="1">
      <c r="A47" s="26" t="s">
        <v>91</v>
      </c>
      <c r="B47" s="22" t="s">
        <v>44</v>
      </c>
      <c r="C47" s="5">
        <v>158.68</v>
      </c>
      <c r="D47" s="5">
        <v>155.48</v>
      </c>
      <c r="E47" s="9">
        <v>155.483</v>
      </c>
      <c r="F47" s="6">
        <f>E47/C47*100</f>
        <v>97.98525334005545</v>
      </c>
      <c r="G47" s="6">
        <f>E47/D47*100</f>
        <v>100.00192950861847</v>
      </c>
    </row>
    <row r="48" spans="1:7" ht="33" customHeight="1">
      <c r="A48" s="24" t="s">
        <v>45</v>
      </c>
      <c r="B48" s="25" t="s">
        <v>46</v>
      </c>
      <c r="C48" s="13">
        <f>C49+C54+C56+C60</f>
        <v>9988914.358999997</v>
      </c>
      <c r="D48" s="13">
        <f>D49+D54+D56+D60</f>
        <v>4724617.25</v>
      </c>
      <c r="E48" s="13">
        <f>E49+E54+E56+E60</f>
        <v>4723243.702</v>
      </c>
      <c r="F48" s="8">
        <f aca="true" t="shared" si="8" ref="F48:F59">E48/C48*100</f>
        <v>47.28485531307378</v>
      </c>
      <c r="G48" s="8">
        <f aca="true" t="shared" si="9" ref="G48:G59">E48/D48*100</f>
        <v>99.9709278460599</v>
      </c>
    </row>
    <row r="49" spans="1:7" ht="37.5">
      <c r="A49" s="24" t="s">
        <v>64</v>
      </c>
      <c r="B49" s="25" t="s">
        <v>90</v>
      </c>
      <c r="C49" s="7">
        <f>SUM(C50:C53)</f>
        <v>9991550.923999999</v>
      </c>
      <c r="D49" s="13">
        <f>SUM(D50:D53)</f>
        <v>4727253.8149999995</v>
      </c>
      <c r="E49" s="7">
        <f>SUM(E50:E53)</f>
        <v>4727253.8149999995</v>
      </c>
      <c r="F49" s="8">
        <f t="shared" si="8"/>
        <v>47.312512851683486</v>
      </c>
      <c r="G49" s="8">
        <f t="shared" si="9"/>
        <v>100</v>
      </c>
    </row>
    <row r="50" spans="1:7" ht="30" customHeight="1">
      <c r="A50" s="23" t="s">
        <v>92</v>
      </c>
      <c r="B50" s="22" t="s">
        <v>81</v>
      </c>
      <c r="C50" s="5">
        <v>450595.7</v>
      </c>
      <c r="D50" s="5">
        <v>217388.3</v>
      </c>
      <c r="E50" s="5">
        <v>217388.3</v>
      </c>
      <c r="F50" s="6">
        <f t="shared" si="8"/>
        <v>48.2446459209442</v>
      </c>
      <c r="G50" s="6">
        <f t="shared" si="9"/>
        <v>100</v>
      </c>
    </row>
    <row r="51" spans="1:7" ht="37.5">
      <c r="A51" s="23" t="s">
        <v>93</v>
      </c>
      <c r="B51" s="22" t="s">
        <v>57</v>
      </c>
      <c r="C51" s="5">
        <v>2035643.911</v>
      </c>
      <c r="D51" s="5">
        <v>408136.567</v>
      </c>
      <c r="E51" s="9">
        <v>408136.567</v>
      </c>
      <c r="F51" s="6">
        <f t="shared" si="8"/>
        <v>20.04950692970191</v>
      </c>
      <c r="G51" s="6">
        <f t="shared" si="9"/>
        <v>100</v>
      </c>
    </row>
    <row r="52" spans="1:7" ht="30.75" customHeight="1">
      <c r="A52" s="23" t="s">
        <v>94</v>
      </c>
      <c r="B52" s="22" t="s">
        <v>82</v>
      </c>
      <c r="C52" s="9">
        <v>7440263.419</v>
      </c>
      <c r="D52" s="9">
        <v>4065119.932</v>
      </c>
      <c r="E52" s="5">
        <v>4065119.932</v>
      </c>
      <c r="F52" s="6">
        <f t="shared" si="8"/>
        <v>54.63677430585337</v>
      </c>
      <c r="G52" s="6">
        <f t="shared" si="9"/>
        <v>100</v>
      </c>
    </row>
    <row r="53" spans="1:7" ht="29.25" customHeight="1">
      <c r="A53" s="23" t="s">
        <v>95</v>
      </c>
      <c r="B53" s="22" t="s">
        <v>47</v>
      </c>
      <c r="C53" s="5">
        <v>65047.894</v>
      </c>
      <c r="D53" s="9">
        <v>36609.016</v>
      </c>
      <c r="E53" s="9">
        <v>36609.016</v>
      </c>
      <c r="F53" s="6">
        <f t="shared" si="8"/>
        <v>56.280094171842066</v>
      </c>
      <c r="G53" s="6">
        <f t="shared" si="9"/>
        <v>100</v>
      </c>
    </row>
    <row r="54" spans="1:7" ht="27.75" customHeight="1">
      <c r="A54" s="24" t="s">
        <v>72</v>
      </c>
      <c r="B54" s="25" t="s">
        <v>48</v>
      </c>
      <c r="C54" s="7">
        <f>C55</f>
        <v>14991.064</v>
      </c>
      <c r="D54" s="7">
        <f>D55</f>
        <v>14991.064</v>
      </c>
      <c r="E54" s="7">
        <f>E55</f>
        <v>15237.734</v>
      </c>
      <c r="F54" s="8">
        <f t="shared" si="8"/>
        <v>101.64544691424172</v>
      </c>
      <c r="G54" s="8">
        <f t="shared" si="9"/>
        <v>101.64544691424172</v>
      </c>
    </row>
    <row r="55" spans="1:7" ht="29.25" customHeight="1">
      <c r="A55" s="26" t="s">
        <v>88</v>
      </c>
      <c r="B55" s="22" t="s">
        <v>49</v>
      </c>
      <c r="C55" s="5">
        <v>14991.064</v>
      </c>
      <c r="D55" s="5">
        <v>14991.064</v>
      </c>
      <c r="E55" s="5">
        <v>15237.734</v>
      </c>
      <c r="F55" s="6">
        <f t="shared" si="8"/>
        <v>101.64544691424172</v>
      </c>
      <c r="G55" s="6">
        <f t="shared" si="9"/>
        <v>101.64544691424172</v>
      </c>
    </row>
    <row r="56" spans="1:7" ht="44.25" customHeight="1">
      <c r="A56" s="27" t="s">
        <v>63</v>
      </c>
      <c r="B56" s="25" t="s">
        <v>103</v>
      </c>
      <c r="C56" s="7">
        <f>SUM(C57:C59)</f>
        <v>538</v>
      </c>
      <c r="D56" s="7">
        <f>SUM(D57:D59)</f>
        <v>538</v>
      </c>
      <c r="E56" s="7">
        <f>SUM(E57:E59)</f>
        <v>552.641</v>
      </c>
      <c r="F56" s="8">
        <f t="shared" si="8"/>
        <v>102.721375464684</v>
      </c>
      <c r="G56" s="8">
        <f t="shared" si="9"/>
        <v>102.721375464684</v>
      </c>
    </row>
    <row r="57" spans="1:7" s="3" customFormat="1" ht="44.25" customHeight="1">
      <c r="A57" s="10" t="s">
        <v>99</v>
      </c>
      <c r="B57" s="28" t="s">
        <v>65</v>
      </c>
      <c r="C57" s="12">
        <v>157.33</v>
      </c>
      <c r="D57" s="5">
        <v>157.33</v>
      </c>
      <c r="E57" s="5">
        <v>157.332</v>
      </c>
      <c r="F57" s="6">
        <f t="shared" si="8"/>
        <v>100.00127121337314</v>
      </c>
      <c r="G57" s="6">
        <f t="shared" si="9"/>
        <v>100.00127121337314</v>
      </c>
    </row>
    <row r="58" spans="1:7" s="3" customFormat="1" ht="44.25" customHeight="1">
      <c r="A58" s="29" t="s">
        <v>100</v>
      </c>
      <c r="B58" s="28" t="s">
        <v>115</v>
      </c>
      <c r="C58" s="12">
        <v>46.06</v>
      </c>
      <c r="D58" s="5">
        <v>46.06</v>
      </c>
      <c r="E58" s="5">
        <v>46.058</v>
      </c>
      <c r="F58" s="6">
        <f t="shared" si="8"/>
        <v>99.99565783760312</v>
      </c>
      <c r="G58" s="6">
        <f t="shared" si="9"/>
        <v>99.99565783760312</v>
      </c>
    </row>
    <row r="59" spans="1:7" s="3" customFormat="1" ht="44.25" customHeight="1">
      <c r="A59" s="30" t="s">
        <v>101</v>
      </c>
      <c r="B59" s="31" t="s">
        <v>80</v>
      </c>
      <c r="C59" s="12">
        <v>334.61</v>
      </c>
      <c r="D59" s="5">
        <v>334.61</v>
      </c>
      <c r="E59" s="9">
        <v>349.251</v>
      </c>
      <c r="F59" s="6">
        <f t="shared" si="8"/>
        <v>104.37554167538327</v>
      </c>
      <c r="G59" s="6">
        <f t="shared" si="9"/>
        <v>104.37554167538327</v>
      </c>
    </row>
    <row r="60" spans="1:7" ht="37.5">
      <c r="A60" s="24" t="s">
        <v>61</v>
      </c>
      <c r="B60" s="25" t="s">
        <v>62</v>
      </c>
      <c r="C60" s="7">
        <f>C61</f>
        <v>-18165.629</v>
      </c>
      <c r="D60" s="7">
        <f>D61</f>
        <v>-18165.629</v>
      </c>
      <c r="E60" s="7">
        <f>E61</f>
        <v>-19800.488</v>
      </c>
      <c r="F60" s="8">
        <f>E60/C60*100</f>
        <v>108.99973791163522</v>
      </c>
      <c r="G60" s="8">
        <f>E60/D60*100</f>
        <v>108.99973791163522</v>
      </c>
    </row>
    <row r="61" spans="1:7" ht="56.25">
      <c r="A61" s="26" t="s">
        <v>96</v>
      </c>
      <c r="B61" s="32" t="s">
        <v>97</v>
      </c>
      <c r="C61" s="9">
        <v>-18165.629</v>
      </c>
      <c r="D61" s="9">
        <v>-18165.629</v>
      </c>
      <c r="E61" s="5">
        <v>-19800.488</v>
      </c>
      <c r="F61" s="6">
        <f>E61/C61*100</f>
        <v>108.99973791163522</v>
      </c>
      <c r="G61" s="6">
        <f>E61/D61*100</f>
        <v>108.99973791163522</v>
      </c>
    </row>
    <row r="62" spans="1:7" ht="25.5" customHeight="1">
      <c r="A62" s="24"/>
      <c r="B62" s="25" t="s">
        <v>58</v>
      </c>
      <c r="C62" s="13">
        <f>C6+C48</f>
        <v>16582259.279</v>
      </c>
      <c r="D62" s="13">
        <f>D6+D48</f>
        <v>7894971.78</v>
      </c>
      <c r="E62" s="13">
        <f>E6+E48</f>
        <v>7991631.728</v>
      </c>
      <c r="F62" s="8">
        <f>E62/C62*100</f>
        <v>48.19386546512822</v>
      </c>
      <c r="G62" s="8">
        <f>E62/D62*100</f>
        <v>101.2243229069528</v>
      </c>
    </row>
  </sheetData>
  <sheetProtection/>
  <mergeCells count="3">
    <mergeCell ref="A1:G1"/>
    <mergeCell ref="A2:G2"/>
    <mergeCell ref="A3:G3"/>
  </mergeCells>
  <printOptions horizontalCentered="1"/>
  <pageMargins left="0.7086614173228347" right="0.7086614173228347" top="0.7480314960629921" bottom="0.35433070866141736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Парамонова Оксана Борисовна</cp:lastModifiedBy>
  <cp:lastPrinted>2018-12-19T13:00:36Z</cp:lastPrinted>
  <dcterms:created xsi:type="dcterms:W3CDTF">2012-12-03T09:39:47Z</dcterms:created>
  <dcterms:modified xsi:type="dcterms:W3CDTF">2018-12-19T13:01:19Z</dcterms:modified>
  <cp:category/>
  <cp:version/>
  <cp:contentType/>
  <cp:contentStatus/>
</cp:coreProperties>
</file>