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s\Департамент финансов\Общие\КВАРТАЛЬНЫЕ ОТЧЁТЫ\2020 год\9 месяцев 2020\"/>
    </mc:Choice>
  </mc:AlternateContent>
  <bookViews>
    <workbookView xWindow="0" yWindow="0" windowWidth="28800" windowHeight="11700"/>
  </bookViews>
  <sheets>
    <sheet name="1 полугодие" sheetId="4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4" l="1"/>
  <c r="E22" i="4"/>
  <c r="D55" i="4" l="1"/>
  <c r="C55" i="4"/>
  <c r="E54" i="4"/>
  <c r="C44" i="4" l="1"/>
  <c r="E37" i="4"/>
  <c r="D59" i="4"/>
  <c r="C59" i="4"/>
  <c r="D57" i="4"/>
  <c r="C57" i="4"/>
  <c r="D51" i="4"/>
  <c r="C51" i="4"/>
  <c r="D46" i="4"/>
  <c r="C46" i="4"/>
  <c r="D44" i="4"/>
  <c r="D41" i="4"/>
  <c r="D34" i="4"/>
  <c r="C34" i="4"/>
  <c r="D32" i="4"/>
  <c r="C32" i="4"/>
  <c r="D27" i="4"/>
  <c r="C27" i="4"/>
  <c r="D19" i="4"/>
  <c r="C19" i="4"/>
  <c r="D15" i="4"/>
  <c r="C15" i="4"/>
  <c r="E8" i="4"/>
  <c r="E9" i="4"/>
  <c r="E10" i="4"/>
  <c r="E11" i="4"/>
  <c r="E13" i="4"/>
  <c r="E14" i="4"/>
  <c r="E16" i="4"/>
  <c r="E17" i="4"/>
  <c r="E18" i="4"/>
  <c r="E20" i="4"/>
  <c r="E21" i="4"/>
  <c r="E23" i="4"/>
  <c r="E24" i="4"/>
  <c r="E26" i="4"/>
  <c r="E28" i="4"/>
  <c r="E29" i="4"/>
  <c r="E30" i="4"/>
  <c r="E31" i="4"/>
  <c r="E33" i="4"/>
  <c r="E35" i="4"/>
  <c r="E36" i="4"/>
  <c r="E39" i="4"/>
  <c r="E40" i="4"/>
  <c r="E42" i="4"/>
  <c r="E43" i="4"/>
  <c r="E45" i="4"/>
  <c r="E47" i="4"/>
  <c r="E48" i="4"/>
  <c r="E49" i="4"/>
  <c r="E50" i="4"/>
  <c r="E52" i="4"/>
  <c r="E53" i="4"/>
  <c r="E56" i="4"/>
  <c r="E58" i="4"/>
  <c r="E7" i="4"/>
  <c r="E51" i="4" l="1"/>
  <c r="E32" i="4"/>
  <c r="D60" i="4"/>
  <c r="E19" i="4"/>
  <c r="C41" i="4"/>
  <c r="C60" i="4" s="1"/>
  <c r="E59" i="4"/>
  <c r="E57" i="4"/>
  <c r="E55" i="4"/>
  <c r="E46" i="4"/>
  <c r="E44" i="4"/>
  <c r="E34" i="4"/>
  <c r="E27" i="4"/>
  <c r="E15" i="4"/>
  <c r="E60" i="4" l="1"/>
  <c r="E41" i="4"/>
</calcChain>
</file>

<file path=xl/sharedStrings.xml><?xml version="1.0" encoding="utf-8"?>
<sst xmlns="http://schemas.openxmlformats.org/spreadsheetml/2006/main" count="107" uniqueCount="107">
  <si>
    <t>Всего</t>
  </si>
  <si>
    <t>Бюджетные ассигнования на год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</si>
  <si>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</si>
  <si>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</si>
  <si>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СРЕДСТВА МАССОВОЙ ИНФОРМАЦИИ</t>
  </si>
  <si>
    <t>Периодическая печать и издательства</t>
  </si>
  <si>
    <t>ФИЗИЧЕСКАЯ КУЛЬТУРА И СПОРТ</t>
  </si>
  <si>
    <t>Массовый спорт</t>
  </si>
  <si>
    <t>Физическая культура</t>
  </si>
  <si>
    <t>СОЦИАЛЬНАЯ ПОЛИТИКА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</si>
  <si>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</si>
  <si>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</si>
  <si>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</si>
  <si>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</si>
  <si>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ЗДРАВООХРАНЕНИЕ</t>
  </si>
  <si>
    <t>Другие вопросы в области здравоохранения</t>
  </si>
  <si>
    <t>КУЛЬТУРА, КИНЕМАТОГРАФИЯ</t>
  </si>
  <si>
    <t>Другие вопросы в области культуры, кинематографии</t>
  </si>
  <si>
    <t>Культура</t>
  </si>
  <si>
    <t>ОБРАЗОВАНИЕ</t>
  </si>
  <si>
    <t>Другие вопросы в области образования</t>
  </si>
  <si>
    <t>Молодежная политика</t>
  </si>
  <si>
    <t>Дополнительное образование детей</t>
  </si>
  <si>
    <t>Общее образование</t>
  </si>
  <si>
    <t>Дошкольное образование</t>
  </si>
  <si>
    <t>ОХРАНА ОКРУЖАЮЩЕЙ СРЕДЫ</t>
  </si>
  <si>
    <t>Другие вопросы в области охраны окружающей среды</t>
  </si>
  <si>
    <t>ЖИЛИЩНО-КОММУНАЛЬНОЕ ХОЗЯЙСТВО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</si>
  <si>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</si>
  <si>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</si>
  <si>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</si>
  <si>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</si>
  <si>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НАЦИОНАЛЬНАЯ ЭКОНОМИКА</t>
  </si>
  <si>
    <t>Другие вопросы в области национальной экономики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</si>
  <si>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</si>
  <si>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</si>
  <si>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</si>
  <si>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</si>
  <si>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</si>
  <si>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</si>
  <si>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гражданская оборона</t>
  </si>
  <si>
    <t>Органы юстиции</t>
  </si>
  <si>
    <t>ОБЩЕГОСУДАРСТВЕННЫЕ ВОПРОСЫ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</si>
  <si>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</si>
  <si>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</si>
  <si>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</si>
  <si>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</si>
  <si>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</si>
  <si>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</si>
  <si>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</si>
  <si>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0102</t>
  </si>
  <si>
    <t>0103</t>
  </si>
  <si>
    <t>0104</t>
  </si>
  <si>
    <t>0105</t>
  </si>
  <si>
    <t>0106</t>
  </si>
  <si>
    <t>0111</t>
  </si>
  <si>
    <t>0113</t>
  </si>
  <si>
    <t>0100</t>
  </si>
  <si>
    <t>0304</t>
  </si>
  <si>
    <t>0309</t>
  </si>
  <si>
    <t>0314</t>
  </si>
  <si>
    <t>0300</t>
  </si>
  <si>
    <t>0401</t>
  </si>
  <si>
    <t>0405</t>
  </si>
  <si>
    <t>0408</t>
  </si>
  <si>
    <t>0409</t>
  </si>
  <si>
    <t>0412</t>
  </si>
  <si>
    <t>0400</t>
  </si>
  <si>
    <t>0501</t>
  </si>
  <si>
    <t>0502</t>
  </si>
  <si>
    <t>0503</t>
  </si>
  <si>
    <t>0505</t>
  </si>
  <si>
    <t>0500</t>
  </si>
  <si>
    <t>0605</t>
  </si>
  <si>
    <t>0600</t>
  </si>
  <si>
    <t>0701</t>
  </si>
  <si>
    <t>0702</t>
  </si>
  <si>
    <t>0703</t>
  </si>
  <si>
    <t>0707</t>
  </si>
  <si>
    <t>0709</t>
  </si>
  <si>
    <t>0700</t>
  </si>
  <si>
    <t>0801</t>
  </si>
  <si>
    <t>0804</t>
  </si>
  <si>
    <t>0800</t>
  </si>
  <si>
    <t>0909</t>
  </si>
  <si>
    <t>0900</t>
  </si>
  <si>
    <t>1000</t>
  </si>
  <si>
    <t>1100</t>
  </si>
  <si>
    <t>1200</t>
  </si>
  <si>
    <t>1300</t>
  </si>
  <si>
    <t>Рз, Пр</t>
  </si>
  <si>
    <t>Наименование</t>
  </si>
  <si>
    <t>Приложение 2</t>
  </si>
  <si>
    <t>тыс. рублей</t>
  </si>
  <si>
    <t>0107</t>
  </si>
  <si>
    <t>Обеспечение проведения выборов и референдумов</t>
  </si>
  <si>
    <t>0410</t>
  </si>
  <si>
    <t>Связь и информатика</t>
  </si>
  <si>
    <t>1103</t>
  </si>
  <si>
    <t>Спорт высших достижений</t>
  </si>
  <si>
    <t>Кассовый расход нарастающим с начала  года</t>
  </si>
  <si>
    <t>% исполнения к плану</t>
  </si>
  <si>
    <t>0407</t>
  </si>
  <si>
    <t>Лесное хозяйство</t>
  </si>
  <si>
    <t>0706</t>
  </si>
  <si>
    <t>Высшее образование</t>
  </si>
  <si>
    <t xml:space="preserve">Сведения об исполнении  бюджета города Нижневартовска  в разрезе разделов и подразделов классификации расходов  бюджета за 9 месяцев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</si>
</sst>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[Red]\-#,##0.00;0.00"/>
    <numFmt numFmtId="165" formatCode="#,##0.0"/>
    <numFmt numFmtId="166" formatCode="#,##0.00_ ;[Red]\-#,##0.00\ 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 Cyr"/>
      <charset val="204"/>
    </font>
    <font>
      <sz val="14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49" fontId="2" fillId="0" borderId="0" xfId="1" applyNumberFormat="1" applyFont="1" applyAlignment="1" applyProtection="1">
      <alignment horizontal="center"/>
      <protection hidden="1"/>
    </xf>
    <xf numFmtId="0" fontId="2" fillId="0" borderId="0" xfId="1" applyFont="1" applyProtection="1">
      <protection hidden="1"/>
    </xf>
    <xf numFmtId="0" fontId="2" fillId="0" borderId="0" xfId="1" applyFont="1"/>
    <xf numFmtId="49" fontId="2" fillId="0" borderId="0" xfId="1" applyNumberFormat="1" applyFont="1" applyFill="1" applyAlignment="1" applyProtection="1">
      <alignment horizontal="center"/>
      <protection hidden="1"/>
    </xf>
    <xf numFmtId="49" fontId="2" fillId="0" borderId="1" xfId="1" applyNumberFormat="1" applyFont="1" applyFill="1" applyBorder="1" applyAlignment="1" applyProtection="1">
      <alignment horizontal="center"/>
      <protection hidden="1"/>
    </xf>
    <xf numFmtId="49" fontId="2" fillId="0" borderId="0" xfId="1" applyNumberFormat="1" applyFont="1" applyAlignment="1">
      <alignment horizontal="center"/>
    </xf>
    <xf numFmtId="49" fontId="2" fillId="0" borderId="0" xfId="1" applyNumberFormat="1" applyFont="1" applyAlignment="1" applyProtection="1">
      <alignment wrapText="1" shrinkToFit="1"/>
      <protection hidden="1"/>
    </xf>
    <xf numFmtId="49" fontId="2" fillId="0" borderId="0" xfId="1" applyNumberFormat="1" applyFont="1" applyFill="1" applyAlignment="1" applyProtection="1">
      <alignment wrapText="1" shrinkToFit="1"/>
      <protection hidden="1"/>
    </xf>
    <xf numFmtId="49" fontId="2" fillId="0" borderId="1" xfId="1" applyNumberFormat="1" applyFont="1" applyFill="1" applyBorder="1" applyAlignment="1" applyProtection="1">
      <alignment wrapText="1" shrinkToFit="1"/>
      <protection hidden="1"/>
    </xf>
    <xf numFmtId="49" fontId="2" fillId="0" borderId="0" xfId="1" applyNumberFormat="1" applyFont="1" applyAlignment="1">
      <alignment wrapText="1" shrinkToFit="1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3" fillId="0" borderId="1" xfId="1" applyNumberFormat="1" applyFont="1" applyFill="1" applyBorder="1" applyAlignment="1" applyProtection="1">
      <alignment horizontal="center" vertical="center" wrapText="1" shrinkToFit="1"/>
      <protection hidden="1"/>
    </xf>
    <xf numFmtId="49" fontId="3" fillId="0" borderId="1" xfId="1" applyNumberFormat="1" applyFont="1" applyFill="1" applyBorder="1" applyAlignment="1" applyProtection="1">
      <alignment horizontal="center"/>
      <protection hidden="1"/>
    </xf>
    <xf numFmtId="49" fontId="3" fillId="0" borderId="1" xfId="1" applyNumberFormat="1" applyFont="1" applyFill="1" applyBorder="1" applyAlignment="1" applyProtection="1">
      <alignment wrapText="1" shrinkToFit="1"/>
      <protection hidden="1"/>
    </xf>
    <xf numFmtId="164" fontId="2" fillId="0" borderId="1" xfId="1" applyNumberFormat="1" applyFont="1" applyFill="1" applyBorder="1" applyAlignment="1" applyProtection="1">
      <alignment horizontal="right"/>
      <protection hidden="1"/>
    </xf>
    <xf numFmtId="165" fontId="2" fillId="0" borderId="1" xfId="1" applyNumberFormat="1" applyFont="1" applyFill="1" applyBorder="1" applyAlignment="1" applyProtection="1">
      <alignment horizontal="right"/>
      <protection hidden="1"/>
    </xf>
    <xf numFmtId="164" fontId="3" fillId="0" borderId="1" xfId="1" applyNumberFormat="1" applyFont="1" applyFill="1" applyBorder="1" applyAlignment="1" applyProtection="1">
      <alignment horizontal="right"/>
      <protection hidden="1"/>
    </xf>
    <xf numFmtId="165" fontId="3" fillId="0" borderId="1" xfId="1" applyNumberFormat="1" applyFont="1" applyFill="1" applyBorder="1" applyAlignment="1" applyProtection="1">
      <alignment horizontal="right"/>
      <protection hidden="1"/>
    </xf>
    <xf numFmtId="164" fontId="2" fillId="0" borderId="1" xfId="1" applyNumberFormat="1" applyFont="1" applyFill="1" applyBorder="1" applyAlignment="1" applyProtection="1">
      <protection hidden="1"/>
    </xf>
    <xf numFmtId="164" fontId="3" fillId="0" borderId="1" xfId="1" applyNumberFormat="1" applyFont="1" applyFill="1" applyBorder="1" applyAlignment="1" applyProtection="1">
      <protection hidden="1"/>
    </xf>
    <xf numFmtId="49" fontId="2" fillId="0" borderId="1" xfId="1" applyNumberFormat="1" applyFont="1" applyFill="1" applyBorder="1" applyAlignment="1" applyProtection="1">
      <alignment horizontal="center" vertical="center"/>
      <protection hidden="1"/>
    </xf>
    <xf numFmtId="49" fontId="2" fillId="0" borderId="1" xfId="1" applyNumberFormat="1" applyFont="1" applyFill="1" applyBorder="1" applyAlignment="1" applyProtection="1">
      <alignment horizontal="center" vertical="center" wrapText="1" shrinkToFit="1"/>
      <protection hidden="1"/>
    </xf>
    <xf numFmtId="0" fontId="2" fillId="0" borderId="1" xfId="1" applyNumberFormat="1" applyFont="1" applyFill="1" applyBorder="1" applyAlignment="1" applyProtection="1">
      <alignment horizontal="center"/>
      <protection hidden="1"/>
    </xf>
    <xf numFmtId="0" fontId="2" fillId="0" borderId="1" xfId="1" applyNumberFormat="1" applyFont="1" applyFill="1" applyBorder="1" applyAlignment="1" applyProtection="1">
      <alignment horizontal="center" vertical="center"/>
      <protection hidden="1"/>
    </xf>
    <xf numFmtId="0" fontId="2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  <xf numFmtId="166" fontId="5" fillId="0" borderId="1" xfId="0" applyNumberFormat="1" applyFont="1" applyFill="1" applyBorder="1" applyAlignment="1">
      <alignment wrapText="1"/>
    </xf>
    <xf numFmtId="166" fontId="5" fillId="0" borderId="1" xfId="0" applyNumberFormat="1" applyFont="1" applyFill="1" applyBorder="1" applyAlignment="1">
      <alignment horizontal="right" wrapText="1"/>
    </xf>
    <xf numFmtId="4" fontId="6" fillId="0" borderId="1" xfId="0" applyNumberFormat="1" applyFont="1" applyFill="1" applyBorder="1" applyAlignment="1">
      <alignment wrapText="1"/>
    </xf>
    <xf numFmtId="4" fontId="5" fillId="0" borderId="1" xfId="0" applyNumberFormat="1" applyFont="1" applyFill="1" applyBorder="1" applyAlignment="1">
      <alignment horizontal="right" wrapText="1"/>
    </xf>
    <xf numFmtId="166" fontId="6" fillId="0" borderId="1" xfId="0" applyNumberFormat="1" applyFont="1" applyFill="1" applyBorder="1" applyAlignment="1">
      <alignment wrapText="1"/>
    </xf>
    <xf numFmtId="49" fontId="4" fillId="0" borderId="0" xfId="1" applyNumberFormat="1" applyFont="1" applyFill="1" applyAlignment="1" applyProtection="1">
      <alignment horizontal="center" wrapText="1" shrinkToFit="1"/>
      <protection hidden="1"/>
    </xf>
    <xf numFmtId="49" fontId="3" fillId="0" borderId="2" xfId="1" applyNumberFormat="1" applyFont="1" applyFill="1" applyBorder="1" applyAlignment="1" applyProtection="1">
      <alignment horizontal="left"/>
      <protection hidden="1"/>
    </xf>
    <xf numFmtId="49" fontId="3" fillId="0" borderId="3" xfId="1" applyNumberFormat="1" applyFont="1" applyFill="1" applyBorder="1" applyAlignment="1" applyProtection="1">
      <alignment horizontal="left"/>
      <protection hidden="1"/>
    </xf>
    <xf numFmtId="0" fontId="2" fillId="0" borderId="0" xfId="1" applyFont="1" applyAlignment="1">
      <alignment horizontal="right"/>
    </xf>
    <xf numFmtId="0" fontId="2" fillId="0" borderId="4" xfId="1" applyFont="1" applyBorder="1" applyAlignment="1" applyProtection="1">
      <alignment horizontal="right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8"/>
  <sheetViews>
    <sheetView showGridLines="0" tabSelected="1" workbookViewId="0">
      <selection activeCell="A2" sqref="A2:E2"/>
    </sheetView>
  </sheetViews>
  <sheetFormatPr defaultColWidth="9.140625" defaultRowHeight="18.75" x14ac:dyDescent="0.3"/>
  <cols>
    <col min="1" max="1" width="9.7109375" style="6" customWidth="1"/>
    <col min="2" max="2" width="72" style="10" customWidth="1"/>
    <col min="3" max="4" width="20.7109375" style="3" customWidth="1"/>
    <col min="5" max="5" width="18.28515625" style="3" customWidth="1"/>
    <col min="6" max="195" width="9.140625" style="3" customWidth="1"/>
    <col min="196" max="16384" width="9.140625" style="3"/>
  </cols>
  <sheetData>
    <row r="1" spans="1:5" x14ac:dyDescent="0.3">
      <c r="A1" s="1"/>
      <c r="B1" s="7"/>
      <c r="C1" s="2"/>
      <c r="D1" s="35" t="s">
        <v>92</v>
      </c>
      <c r="E1" s="35"/>
    </row>
    <row r="2" spans="1:5" ht="51" customHeight="1" x14ac:dyDescent="0.3">
      <c r="A2" s="32" t="s">
        <v>106</v>
      </c>
      <c r="B2" s="32"/>
      <c r="C2" s="32"/>
      <c r="D2" s="32"/>
      <c r="E2" s="32"/>
    </row>
    <row r="3" spans="1:5" x14ac:dyDescent="0.3">
      <c r="A3" s="4"/>
      <c r="B3" s="8"/>
      <c r="C3" s="2"/>
      <c r="D3" s="2"/>
    </row>
    <row r="4" spans="1:5" x14ac:dyDescent="0.3">
      <c r="A4" s="4"/>
      <c r="B4" s="8"/>
      <c r="C4" s="2"/>
      <c r="D4" s="36" t="s">
        <v>93</v>
      </c>
      <c r="E4" s="36"/>
    </row>
    <row r="5" spans="1:5" ht="73.5" customHeight="1" x14ac:dyDescent="0.3">
      <c r="A5" s="11" t="s">
        <v>90</v>
      </c>
      <c r="B5" s="12" t="s">
        <v>91</v>
      </c>
      <c r="C5" s="11" t="s">
        <v>1</v>
      </c>
      <c r="D5" s="11" t="s">
        <v>100</v>
      </c>
      <c r="E5" s="11" t="s">
        <v>101</v>
      </c>
    </row>
    <row r="6" spans="1:5" s="26" customFormat="1" x14ac:dyDescent="0.3">
      <c r="A6" s="21">
        <v>1</v>
      </c>
      <c r="B6" s="22">
        <v>2</v>
      </c>
      <c r="C6" s="23">
        <v>3</v>
      </c>
      <c r="D6" s="24">
        <v>4</v>
      </c>
      <c r="E6" s="25">
        <v>5</v>
      </c>
    </row>
    <row r="7" spans="1:5" ht="37.5" x14ac:dyDescent="0.3">
      <c r="A7" s="5" t="s">
        <v>50</v>
      </c>
      <c r="B7" s="9" t="s">
        <v>49</v>
      </c>
      <c r="C7" s="27">
        <v>6902.3</v>
      </c>
      <c r="D7" s="28">
        <v>5260.67</v>
      </c>
      <c r="E7" s="16">
        <f>ROUND(D7/C7*100,1)</f>
        <v>76.2</v>
      </c>
    </row>
    <row r="8" spans="1:5" ht="56.25" x14ac:dyDescent="0.3">
      <c r="A8" s="5" t="s">
        <v>51</v>
      </c>
      <c r="B8" s="9" t="s">
        <v>48</v>
      </c>
      <c r="C8" s="29">
        <v>52923.49</v>
      </c>
      <c r="D8" s="30">
        <v>38163.160000000003</v>
      </c>
      <c r="E8" s="16">
        <f t="shared" ref="E8:E60" si="0">ROUND(D8/C8*100,1)</f>
        <v>72.099999999999994</v>
      </c>
    </row>
    <row r="9" spans="1:5" ht="75" x14ac:dyDescent="0.3">
      <c r="A9" s="5" t="s">
        <v>52</v>
      </c>
      <c r="B9" s="9" t="s">
        <v>47</v>
      </c>
      <c r="C9" s="27">
        <v>683404.86</v>
      </c>
      <c r="D9" s="28">
        <v>490594.96</v>
      </c>
      <c r="E9" s="16">
        <f t="shared" si="0"/>
        <v>71.8</v>
      </c>
    </row>
    <row r="10" spans="1:5" x14ac:dyDescent="0.3">
      <c r="A10" s="5" t="s">
        <v>53</v>
      </c>
      <c r="B10" s="9" t="s">
        <v>46</v>
      </c>
      <c r="C10" s="27">
        <v>57.1</v>
      </c>
      <c r="D10" s="15">
        <v>57.1</v>
      </c>
      <c r="E10" s="16">
        <f t="shared" si="0"/>
        <v>100</v>
      </c>
    </row>
    <row r="11" spans="1:5" ht="56.25" x14ac:dyDescent="0.3">
      <c r="A11" s="5" t="s">
        <v>54</v>
      </c>
      <c r="B11" s="9" t="s">
        <v>45</v>
      </c>
      <c r="C11" s="27">
        <v>133046.37</v>
      </c>
      <c r="D11" s="28">
        <v>95096.27</v>
      </c>
      <c r="E11" s="16">
        <f t="shared" si="0"/>
        <v>71.5</v>
      </c>
    </row>
    <row r="12" spans="1:5" x14ac:dyDescent="0.3">
      <c r="A12" s="5" t="s">
        <v>94</v>
      </c>
      <c r="B12" s="9" t="s">
        <v>95</v>
      </c>
      <c r="C12" s="19">
        <v>0</v>
      </c>
      <c r="D12" s="15">
        <v>0</v>
      </c>
      <c r="E12" s="16">
        <v>0</v>
      </c>
    </row>
    <row r="13" spans="1:5" x14ac:dyDescent="0.3">
      <c r="A13" s="5" t="s">
        <v>55</v>
      </c>
      <c r="B13" s="9" t="s">
        <v>44</v>
      </c>
      <c r="C13" s="27">
        <v>25112.61</v>
      </c>
      <c r="D13" s="15">
        <v>0</v>
      </c>
      <c r="E13" s="16">
        <f t="shared" si="0"/>
        <v>0</v>
      </c>
    </row>
    <row r="14" spans="1:5" x14ac:dyDescent="0.3">
      <c r="A14" s="5" t="s">
        <v>56</v>
      </c>
      <c r="B14" s="9" t="s">
        <v>43</v>
      </c>
      <c r="C14" s="27">
        <v>1027064.9</v>
      </c>
      <c r="D14" s="28">
        <v>716524.99</v>
      </c>
      <c r="E14" s="16">
        <f t="shared" si="0"/>
        <v>69.8</v>
      </c>
    </row>
    <row r="15" spans="1:5" x14ac:dyDescent="0.3">
      <c r="A15" s="13" t="s">
        <v>57</v>
      </c>
      <c r="B15" s="14" t="s">
        <v>42</v>
      </c>
      <c r="C15" s="20">
        <f>SUM(C7:C14)</f>
        <v>1928511.63</v>
      </c>
      <c r="D15" s="17">
        <f>SUM(D7:D14)</f>
        <v>1345697.15</v>
      </c>
      <c r="E15" s="18">
        <f t="shared" si="0"/>
        <v>69.8</v>
      </c>
    </row>
    <row r="16" spans="1:5" x14ac:dyDescent="0.3">
      <c r="A16" s="5" t="s">
        <v>58</v>
      </c>
      <c r="B16" s="9" t="s">
        <v>41</v>
      </c>
      <c r="C16" s="31">
        <v>26347.1</v>
      </c>
      <c r="D16" s="28">
        <v>19704.189999999999</v>
      </c>
      <c r="E16" s="16">
        <f t="shared" si="0"/>
        <v>74.8</v>
      </c>
    </row>
    <row r="17" spans="1:5" ht="56.25" x14ac:dyDescent="0.3">
      <c r="A17" s="5" t="s">
        <v>59</v>
      </c>
      <c r="B17" s="9" t="s">
        <v>40</v>
      </c>
      <c r="C17" s="31">
        <v>185610.6</v>
      </c>
      <c r="D17" s="28">
        <v>117646.72</v>
      </c>
      <c r="E17" s="16">
        <f t="shared" si="0"/>
        <v>63.4</v>
      </c>
    </row>
    <row r="18" spans="1:5" ht="37.5" x14ac:dyDescent="0.3">
      <c r="A18" s="5" t="s">
        <v>60</v>
      </c>
      <c r="B18" s="9" t="s">
        <v>39</v>
      </c>
      <c r="C18" s="31">
        <v>3502.18</v>
      </c>
      <c r="D18" s="15">
        <v>200</v>
      </c>
      <c r="E18" s="16">
        <f t="shared" si="0"/>
        <v>5.7</v>
      </c>
    </row>
    <row r="19" spans="1:5" ht="37.5" x14ac:dyDescent="0.3">
      <c r="A19" s="13" t="s">
        <v>61</v>
      </c>
      <c r="B19" s="14" t="s">
        <v>38</v>
      </c>
      <c r="C19" s="20">
        <f>SUM(C16:C18)</f>
        <v>215459.88</v>
      </c>
      <c r="D19" s="17">
        <f>SUM(D16:D18)</f>
        <v>137550.91</v>
      </c>
      <c r="E19" s="18">
        <f t="shared" si="0"/>
        <v>63.8</v>
      </c>
    </row>
    <row r="20" spans="1:5" x14ac:dyDescent="0.3">
      <c r="A20" s="5" t="s">
        <v>62</v>
      </c>
      <c r="B20" s="9" t="s">
        <v>37</v>
      </c>
      <c r="C20" s="27">
        <v>17773.07</v>
      </c>
      <c r="D20" s="28">
        <v>1613.36</v>
      </c>
      <c r="E20" s="16">
        <f t="shared" si="0"/>
        <v>9.1</v>
      </c>
    </row>
    <row r="21" spans="1:5" x14ac:dyDescent="0.3">
      <c r="A21" s="5" t="s">
        <v>63</v>
      </c>
      <c r="B21" s="9" t="s">
        <v>36</v>
      </c>
      <c r="C21" s="27">
        <v>148546.89000000001</v>
      </c>
      <c r="D21" s="28">
        <v>108721.38</v>
      </c>
      <c r="E21" s="16">
        <f t="shared" si="0"/>
        <v>73.2</v>
      </c>
    </row>
    <row r="22" spans="1:5" x14ac:dyDescent="0.3">
      <c r="A22" s="5" t="s">
        <v>102</v>
      </c>
      <c r="B22" s="9" t="s">
        <v>103</v>
      </c>
      <c r="C22" s="27">
        <v>17119.7</v>
      </c>
      <c r="D22" s="28">
        <v>6311.14</v>
      </c>
      <c r="E22" s="16">
        <f t="shared" si="0"/>
        <v>36.9</v>
      </c>
    </row>
    <row r="23" spans="1:5" x14ac:dyDescent="0.3">
      <c r="A23" s="5" t="s">
        <v>64</v>
      </c>
      <c r="B23" s="9" t="s">
        <v>35</v>
      </c>
      <c r="C23" s="27">
        <v>651101.32999999996</v>
      </c>
      <c r="D23" s="28">
        <v>439796.62</v>
      </c>
      <c r="E23" s="16">
        <f t="shared" si="0"/>
        <v>67.5</v>
      </c>
    </row>
    <row r="24" spans="1:5" x14ac:dyDescent="0.3">
      <c r="A24" s="5" t="s">
        <v>65</v>
      </c>
      <c r="B24" s="9" t="s">
        <v>34</v>
      </c>
      <c r="C24" s="27">
        <v>1869651.45</v>
      </c>
      <c r="D24" s="28">
        <v>1326860.3799999999</v>
      </c>
      <c r="E24" s="16">
        <f t="shared" si="0"/>
        <v>71</v>
      </c>
    </row>
    <row r="25" spans="1:5" x14ac:dyDescent="0.3">
      <c r="A25" s="5" t="s">
        <v>96</v>
      </c>
      <c r="B25" s="9" t="s">
        <v>97</v>
      </c>
      <c r="C25" s="19">
        <v>1000</v>
      </c>
      <c r="D25" s="15">
        <v>0</v>
      </c>
      <c r="E25" s="16">
        <v>0</v>
      </c>
    </row>
    <row r="26" spans="1:5" x14ac:dyDescent="0.3">
      <c r="A26" s="5" t="s">
        <v>66</v>
      </c>
      <c r="B26" s="9" t="s">
        <v>33</v>
      </c>
      <c r="C26" s="27">
        <v>257815.46</v>
      </c>
      <c r="D26" s="28">
        <v>121284.86</v>
      </c>
      <c r="E26" s="16">
        <f t="shared" si="0"/>
        <v>47</v>
      </c>
    </row>
    <row r="27" spans="1:5" x14ac:dyDescent="0.3">
      <c r="A27" s="13" t="s">
        <v>67</v>
      </c>
      <c r="B27" s="14" t="s">
        <v>32</v>
      </c>
      <c r="C27" s="20">
        <f>SUM(C20:C26)</f>
        <v>2963007.9</v>
      </c>
      <c r="D27" s="17">
        <f>SUM(D20:D26)</f>
        <v>2004587.74</v>
      </c>
      <c r="E27" s="18">
        <f t="shared" si="0"/>
        <v>67.7</v>
      </c>
    </row>
    <row r="28" spans="1:5" x14ac:dyDescent="0.3">
      <c r="A28" s="5" t="s">
        <v>68</v>
      </c>
      <c r="B28" s="9" t="s">
        <v>31</v>
      </c>
      <c r="C28" s="31">
        <v>958080.97</v>
      </c>
      <c r="D28" s="28">
        <v>306156.2</v>
      </c>
      <c r="E28" s="16">
        <f t="shared" si="0"/>
        <v>32</v>
      </c>
    </row>
    <row r="29" spans="1:5" x14ac:dyDescent="0.3">
      <c r="A29" s="5" t="s">
        <v>69</v>
      </c>
      <c r="B29" s="9" t="s">
        <v>30</v>
      </c>
      <c r="C29" s="31">
        <v>211929.06</v>
      </c>
      <c r="D29" s="28">
        <v>65049.84</v>
      </c>
      <c r="E29" s="16">
        <f t="shared" si="0"/>
        <v>30.7</v>
      </c>
    </row>
    <row r="30" spans="1:5" x14ac:dyDescent="0.3">
      <c r="A30" s="5" t="s">
        <v>70</v>
      </c>
      <c r="B30" s="9" t="s">
        <v>29</v>
      </c>
      <c r="C30" s="31">
        <v>500304.61</v>
      </c>
      <c r="D30" s="28">
        <v>266490.69</v>
      </c>
      <c r="E30" s="16">
        <f t="shared" si="0"/>
        <v>53.3</v>
      </c>
    </row>
    <row r="31" spans="1:5" ht="37.5" x14ac:dyDescent="0.3">
      <c r="A31" s="5" t="s">
        <v>71</v>
      </c>
      <c r="B31" s="9" t="s">
        <v>28</v>
      </c>
      <c r="C31" s="31">
        <v>108540</v>
      </c>
      <c r="D31" s="28">
        <v>71869.56</v>
      </c>
      <c r="E31" s="16">
        <f t="shared" si="0"/>
        <v>66.2</v>
      </c>
    </row>
    <row r="32" spans="1:5" x14ac:dyDescent="0.3">
      <c r="A32" s="13" t="s">
        <v>72</v>
      </c>
      <c r="B32" s="14" t="s">
        <v>27</v>
      </c>
      <c r="C32" s="20">
        <f>SUM(C28:C31)</f>
        <v>1778854.6400000001</v>
      </c>
      <c r="D32" s="17">
        <f>SUM(D28:D31)</f>
        <v>709566.29</v>
      </c>
      <c r="E32" s="18">
        <f t="shared" si="0"/>
        <v>39.9</v>
      </c>
    </row>
    <row r="33" spans="1:5" x14ac:dyDescent="0.3">
      <c r="A33" s="5" t="s">
        <v>73</v>
      </c>
      <c r="B33" s="9" t="s">
        <v>26</v>
      </c>
      <c r="C33" s="31">
        <v>18242.89</v>
      </c>
      <c r="D33" s="28">
        <v>2047.22</v>
      </c>
      <c r="E33" s="16">
        <f t="shared" si="0"/>
        <v>11.2</v>
      </c>
    </row>
    <row r="34" spans="1:5" x14ac:dyDescent="0.3">
      <c r="A34" s="13" t="s">
        <v>74</v>
      </c>
      <c r="B34" s="14" t="s">
        <v>25</v>
      </c>
      <c r="C34" s="20">
        <f>C33</f>
        <v>18242.89</v>
      </c>
      <c r="D34" s="17">
        <f>D33</f>
        <v>2047.22</v>
      </c>
      <c r="E34" s="18">
        <f t="shared" si="0"/>
        <v>11.2</v>
      </c>
    </row>
    <row r="35" spans="1:5" x14ac:dyDescent="0.3">
      <c r="A35" s="5" t="s">
        <v>75</v>
      </c>
      <c r="B35" s="9" t="s">
        <v>24</v>
      </c>
      <c r="C35" s="31">
        <v>4891173.41</v>
      </c>
      <c r="D35" s="28">
        <v>3420605.71</v>
      </c>
      <c r="E35" s="16">
        <f t="shared" si="0"/>
        <v>69.900000000000006</v>
      </c>
    </row>
    <row r="36" spans="1:5" x14ac:dyDescent="0.3">
      <c r="A36" s="5" t="s">
        <v>76</v>
      </c>
      <c r="B36" s="9" t="s">
        <v>23</v>
      </c>
      <c r="C36" s="31">
        <v>6318181.7800000003</v>
      </c>
      <c r="D36" s="28">
        <v>3893508.87</v>
      </c>
      <c r="E36" s="16">
        <f t="shared" si="0"/>
        <v>61.6</v>
      </c>
    </row>
    <row r="37" spans="1:5" x14ac:dyDescent="0.3">
      <c r="A37" s="5" t="s">
        <v>77</v>
      </c>
      <c r="B37" s="9" t="s">
        <v>22</v>
      </c>
      <c r="C37" s="31">
        <v>833743.67</v>
      </c>
      <c r="D37" s="28">
        <v>414969.39</v>
      </c>
      <c r="E37" s="16">
        <f t="shared" si="0"/>
        <v>49.8</v>
      </c>
    </row>
    <row r="38" spans="1:5" x14ac:dyDescent="0.3">
      <c r="A38" s="5" t="s">
        <v>104</v>
      </c>
      <c r="B38" s="9" t="s">
        <v>105</v>
      </c>
      <c r="C38" s="31">
        <v>464.3</v>
      </c>
      <c r="D38" s="28">
        <v>464.3</v>
      </c>
      <c r="E38" s="16">
        <f t="shared" si="0"/>
        <v>100</v>
      </c>
    </row>
    <row r="39" spans="1:5" x14ac:dyDescent="0.3">
      <c r="A39" s="5" t="s">
        <v>78</v>
      </c>
      <c r="B39" s="9" t="s">
        <v>21</v>
      </c>
      <c r="C39" s="31">
        <v>157648.01</v>
      </c>
      <c r="D39" s="28">
        <v>66324.22</v>
      </c>
      <c r="E39" s="16">
        <f t="shared" si="0"/>
        <v>42.1</v>
      </c>
    </row>
    <row r="40" spans="1:5" x14ac:dyDescent="0.3">
      <c r="A40" s="5" t="s">
        <v>79</v>
      </c>
      <c r="B40" s="9" t="s">
        <v>20</v>
      </c>
      <c r="C40" s="31">
        <v>302415.90999999997</v>
      </c>
      <c r="D40" s="28">
        <v>214050.39</v>
      </c>
      <c r="E40" s="16">
        <f t="shared" si="0"/>
        <v>70.8</v>
      </c>
    </row>
    <row r="41" spans="1:5" x14ac:dyDescent="0.3">
      <c r="A41" s="13" t="s">
        <v>80</v>
      </c>
      <c r="B41" s="14" t="s">
        <v>19</v>
      </c>
      <c r="C41" s="20">
        <f>SUM(C35:C40)</f>
        <v>12503627.080000002</v>
      </c>
      <c r="D41" s="17">
        <f>SUM(D35:D40)</f>
        <v>8009922.879999999</v>
      </c>
      <c r="E41" s="18">
        <f t="shared" si="0"/>
        <v>64.099999999999994</v>
      </c>
    </row>
    <row r="42" spans="1:5" x14ac:dyDescent="0.3">
      <c r="A42" s="5" t="s">
        <v>81</v>
      </c>
      <c r="B42" s="9" t="s">
        <v>18</v>
      </c>
      <c r="C42" s="31">
        <v>719001.46</v>
      </c>
      <c r="D42" s="28">
        <v>462094.8</v>
      </c>
      <c r="E42" s="16">
        <f t="shared" si="0"/>
        <v>64.3</v>
      </c>
    </row>
    <row r="43" spans="1:5" x14ac:dyDescent="0.3">
      <c r="A43" s="5" t="s">
        <v>82</v>
      </c>
      <c r="B43" s="9" t="s">
        <v>17</v>
      </c>
      <c r="C43" s="31">
        <v>1528.8</v>
      </c>
      <c r="D43" s="28">
        <v>342.28</v>
      </c>
      <c r="E43" s="16">
        <f t="shared" si="0"/>
        <v>22.4</v>
      </c>
    </row>
    <row r="44" spans="1:5" x14ac:dyDescent="0.3">
      <c r="A44" s="13" t="s">
        <v>83</v>
      </c>
      <c r="B44" s="14" t="s">
        <v>16</v>
      </c>
      <c r="C44" s="20">
        <f>C43+C42</f>
        <v>720530.26</v>
      </c>
      <c r="D44" s="17">
        <f>D43+D42</f>
        <v>462437.08</v>
      </c>
      <c r="E44" s="18">
        <f t="shared" si="0"/>
        <v>64.2</v>
      </c>
    </row>
    <row r="45" spans="1:5" x14ac:dyDescent="0.3">
      <c r="A45" s="5" t="s">
        <v>84</v>
      </c>
      <c r="B45" s="9" t="s">
        <v>15</v>
      </c>
      <c r="C45" s="31">
        <v>4712.8999999999996</v>
      </c>
      <c r="D45" s="15">
        <v>939.64</v>
      </c>
      <c r="E45" s="16">
        <f t="shared" si="0"/>
        <v>19.899999999999999</v>
      </c>
    </row>
    <row r="46" spans="1:5" x14ac:dyDescent="0.3">
      <c r="A46" s="13" t="s">
        <v>85</v>
      </c>
      <c r="B46" s="14" t="s">
        <v>14</v>
      </c>
      <c r="C46" s="20">
        <f>C45</f>
        <v>4712.8999999999996</v>
      </c>
      <c r="D46" s="17">
        <f>D45</f>
        <v>939.64</v>
      </c>
      <c r="E46" s="18">
        <f t="shared" si="0"/>
        <v>19.899999999999999</v>
      </c>
    </row>
    <row r="47" spans="1:5" x14ac:dyDescent="0.3">
      <c r="A47" s="5">
        <v>1001</v>
      </c>
      <c r="B47" s="9" t="s">
        <v>13</v>
      </c>
      <c r="C47" s="31">
        <v>45044</v>
      </c>
      <c r="D47" s="28">
        <v>29566.43</v>
      </c>
      <c r="E47" s="16">
        <f t="shared" si="0"/>
        <v>65.599999999999994</v>
      </c>
    </row>
    <row r="48" spans="1:5" x14ac:dyDescent="0.3">
      <c r="A48" s="5">
        <v>1003</v>
      </c>
      <c r="B48" s="9" t="s">
        <v>12</v>
      </c>
      <c r="C48" s="31">
        <v>206783.64</v>
      </c>
      <c r="D48" s="28">
        <v>137495.25</v>
      </c>
      <c r="E48" s="16">
        <f t="shared" si="0"/>
        <v>66.5</v>
      </c>
    </row>
    <row r="49" spans="1:5" x14ac:dyDescent="0.3">
      <c r="A49" s="5">
        <v>1004</v>
      </c>
      <c r="B49" s="9" t="s">
        <v>11</v>
      </c>
      <c r="C49" s="31">
        <v>367552.3</v>
      </c>
      <c r="D49" s="28">
        <v>268361.75</v>
      </c>
      <c r="E49" s="16">
        <f t="shared" si="0"/>
        <v>73</v>
      </c>
    </row>
    <row r="50" spans="1:5" x14ac:dyDescent="0.3">
      <c r="A50" s="5">
        <v>1006</v>
      </c>
      <c r="B50" s="9" t="s">
        <v>10</v>
      </c>
      <c r="C50" s="31">
        <v>104267.8</v>
      </c>
      <c r="D50" s="28">
        <v>74498.240000000005</v>
      </c>
      <c r="E50" s="16">
        <f t="shared" si="0"/>
        <v>71.400000000000006</v>
      </c>
    </row>
    <row r="51" spans="1:5" x14ac:dyDescent="0.3">
      <c r="A51" s="13" t="s">
        <v>86</v>
      </c>
      <c r="B51" s="14" t="s">
        <v>9</v>
      </c>
      <c r="C51" s="20">
        <f>SUM(C47:C50)</f>
        <v>723647.74</v>
      </c>
      <c r="D51" s="17">
        <f>SUM(D47:D50)</f>
        <v>509921.67</v>
      </c>
      <c r="E51" s="18">
        <f t="shared" si="0"/>
        <v>70.5</v>
      </c>
    </row>
    <row r="52" spans="1:5" x14ac:dyDescent="0.3">
      <c r="A52" s="5">
        <v>1101</v>
      </c>
      <c r="B52" s="9" t="s">
        <v>8</v>
      </c>
      <c r="C52" s="31">
        <v>889336.24</v>
      </c>
      <c r="D52" s="28">
        <v>606183.09</v>
      </c>
      <c r="E52" s="16">
        <f t="shared" si="0"/>
        <v>68.2</v>
      </c>
    </row>
    <row r="53" spans="1:5" x14ac:dyDescent="0.3">
      <c r="A53" s="5">
        <v>1102</v>
      </c>
      <c r="B53" s="9" t="s">
        <v>7</v>
      </c>
      <c r="C53" s="31">
        <v>40212.9</v>
      </c>
      <c r="D53" s="28">
        <v>24702.61</v>
      </c>
      <c r="E53" s="16">
        <f t="shared" si="0"/>
        <v>61.4</v>
      </c>
    </row>
    <row r="54" spans="1:5" x14ac:dyDescent="0.3">
      <c r="A54" s="5" t="s">
        <v>98</v>
      </c>
      <c r="B54" s="9" t="s">
        <v>99</v>
      </c>
      <c r="C54" s="31">
        <v>3577.58</v>
      </c>
      <c r="D54" s="15">
        <v>3577.58</v>
      </c>
      <c r="E54" s="16">
        <f t="shared" si="0"/>
        <v>100</v>
      </c>
    </row>
    <row r="55" spans="1:5" x14ac:dyDescent="0.3">
      <c r="A55" s="13" t="s">
        <v>87</v>
      </c>
      <c r="B55" s="14" t="s">
        <v>6</v>
      </c>
      <c r="C55" s="20">
        <f>C52+C53+C54</f>
        <v>933126.72</v>
      </c>
      <c r="D55" s="17">
        <f>D52+D53+D54</f>
        <v>634463.27999999991</v>
      </c>
      <c r="E55" s="18">
        <f t="shared" si="0"/>
        <v>68</v>
      </c>
    </row>
    <row r="56" spans="1:5" x14ac:dyDescent="0.3">
      <c r="A56" s="5">
        <v>1202</v>
      </c>
      <c r="B56" s="9" t="s">
        <v>5</v>
      </c>
      <c r="C56" s="31">
        <v>11600</v>
      </c>
      <c r="D56" s="28">
        <v>8315.9699999999993</v>
      </c>
      <c r="E56" s="16">
        <f t="shared" si="0"/>
        <v>71.7</v>
      </c>
    </row>
    <row r="57" spans="1:5" x14ac:dyDescent="0.3">
      <c r="A57" s="13" t="s">
        <v>88</v>
      </c>
      <c r="B57" s="14" t="s">
        <v>4</v>
      </c>
      <c r="C57" s="20">
        <f>C56</f>
        <v>11600</v>
      </c>
      <c r="D57" s="17">
        <f>D56</f>
        <v>8315.9699999999993</v>
      </c>
      <c r="E57" s="18">
        <f t="shared" si="0"/>
        <v>71.7</v>
      </c>
    </row>
    <row r="58" spans="1:5" ht="37.5" x14ac:dyDescent="0.3">
      <c r="A58" s="5">
        <v>1301</v>
      </c>
      <c r="B58" s="9" t="s">
        <v>3</v>
      </c>
      <c r="C58" s="27">
        <v>98775.39</v>
      </c>
      <c r="D58" s="28">
        <v>67955.8</v>
      </c>
      <c r="E58" s="16">
        <f t="shared" si="0"/>
        <v>68.8</v>
      </c>
    </row>
    <row r="59" spans="1:5" ht="37.5" x14ac:dyDescent="0.3">
      <c r="A59" s="13" t="s">
        <v>89</v>
      </c>
      <c r="B59" s="14" t="s">
        <v>2</v>
      </c>
      <c r="C59" s="20">
        <f>C58</f>
        <v>98775.39</v>
      </c>
      <c r="D59" s="17">
        <f>D58</f>
        <v>67955.8</v>
      </c>
      <c r="E59" s="18">
        <f t="shared" si="0"/>
        <v>68.8</v>
      </c>
    </row>
    <row r="60" spans="1:5" x14ac:dyDescent="0.3">
      <c r="A60" s="33" t="s">
        <v>0</v>
      </c>
      <c r="B60" s="34"/>
      <c r="C60" s="20">
        <f>C15+C19+C27+C32+C34+C41+C44+C46+C51+C55+C57+C59</f>
        <v>21900097.030000001</v>
      </c>
      <c r="D60" s="17">
        <f>D15+D19+D27+D32+D34+D41+D44+D46+D51+D55+D57+D59</f>
        <v>13893405.629999999</v>
      </c>
      <c r="E60" s="18">
        <f t="shared" si="0"/>
        <v>63.4</v>
      </c>
    </row>
    <row r="61" spans="1:5" x14ac:dyDescent="0.3">
      <c r="A61" s="1"/>
      <c r="B61" s="7"/>
      <c r="C61" s="2"/>
      <c r="D61" s="2"/>
    </row>
    <row r="62" spans="1:5" x14ac:dyDescent="0.3">
      <c r="A62" s="1"/>
      <c r="B62" s="7"/>
      <c r="C62" s="2"/>
      <c r="D62" s="2"/>
    </row>
    <row r="63" spans="1:5" x14ac:dyDescent="0.3">
      <c r="A63" s="1"/>
      <c r="B63" s="7"/>
      <c r="C63" s="2"/>
      <c r="D63" s="2"/>
    </row>
    <row r="64" spans="1:5" x14ac:dyDescent="0.3">
      <c r="A64" s="1"/>
      <c r="B64" s="7"/>
      <c r="C64" s="2"/>
      <c r="D64" s="2"/>
    </row>
    <row r="65" spans="1:4" x14ac:dyDescent="0.3">
      <c r="A65" s="1"/>
      <c r="B65" s="7"/>
      <c r="C65" s="2"/>
      <c r="D65" s="2"/>
    </row>
    <row r="66" spans="1:4" x14ac:dyDescent="0.3">
      <c r="A66" s="1"/>
      <c r="B66" s="7"/>
      <c r="C66" s="2"/>
      <c r="D66" s="2"/>
    </row>
    <row r="67" spans="1:4" x14ac:dyDescent="0.3">
      <c r="A67" s="1"/>
      <c r="B67" s="7"/>
      <c r="C67" s="2"/>
      <c r="D67" s="2"/>
    </row>
    <row r="68" spans="1:4" x14ac:dyDescent="0.3">
      <c r="A68" s="1"/>
      <c r="B68" s="7"/>
      <c r="C68" s="2"/>
      <c r="D68" s="2"/>
    </row>
  </sheetData>
  <mergeCells count="4">
    <mergeCell ref="A2:E2"/>
    <mergeCell ref="A60:B60"/>
    <mergeCell ref="D1:E1"/>
    <mergeCell ref="D4:E4"/>
  </mergeCells>
  <pageMargins left="1.1811023622047245" right="0.39370078740157483" top="0.39370078740157483" bottom="0.39370078740157483" header="0.51181102362204722" footer="0.51181102362204722"/>
  <pageSetup paperSize="9" scale="6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полугодие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Куклина Светланан Николаевна</dc:creator>
  <cp:lastModifiedBy>Мартынюк Никита Анатольевич</cp:lastModifiedBy>
  <cp:lastPrinted>2020-10-14T07:17:36Z</cp:lastPrinted>
  <dcterms:created xsi:type="dcterms:W3CDTF">2019-04-15T12:29:28Z</dcterms:created>
  <dcterms:modified xsi:type="dcterms:W3CDTF">2020-10-14T11:45:20Z</dcterms:modified>
</cp:coreProperties>
</file>